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39" documentId="120_S{2AC9BD13-BADA-5192-A53E-5A8FF88502F6}" xr6:coauthVersionLast="47" xr6:coauthVersionMax="47" xr10:uidLastSave="{44777DAC-518A-4714-A369-47D87432CC01}"/>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8" i="5"/>
  <c r="G7" i="5"/>
  <c r="G9" i="5"/>
  <c r="G10" i="5"/>
  <c r="G11" i="5"/>
  <c r="G12" i="5"/>
  <c r="G13" i="5"/>
  <c r="G14" i="5"/>
  <c r="G15" i="5"/>
  <c r="G16" i="5"/>
  <c r="G17" i="5"/>
  <c r="G18" i="5"/>
  <c r="G19" i="5"/>
  <c r="G20" i="5"/>
  <c r="G21" i="5"/>
  <c r="G22" i="5"/>
  <c r="G23" i="5"/>
  <c r="G24" i="5"/>
  <c r="G25" i="5"/>
  <c r="G26" i="5"/>
  <c r="G27" i="5"/>
  <c r="G28" i="5"/>
  <c r="G29" i="5"/>
  <c r="G30" i="5"/>
  <c r="G31" i="5"/>
  <c r="B8" i="5"/>
  <c r="B7" i="5"/>
  <c r="B9" i="5"/>
  <c r="B10" i="5"/>
  <c r="B11" i="5"/>
  <c r="B12" i="5"/>
  <c r="B13" i="5"/>
  <c r="B14" i="5"/>
  <c r="B15" i="5"/>
  <c r="B16" i="5"/>
  <c r="B17" i="5"/>
  <c r="B18" i="5"/>
  <c r="B19" i="5"/>
  <c r="B20" i="5"/>
  <c r="B21" i="5"/>
  <c r="B22" i="5"/>
  <c r="B23" i="5"/>
  <c r="B24" i="5"/>
  <c r="B25" i="5"/>
  <c r="B26" i="5"/>
  <c r="B27" i="5"/>
  <c r="B28" i="5"/>
  <c r="B29" i="5"/>
  <c r="B30" i="5"/>
  <c r="B31" i="5"/>
  <c r="I8" i="5"/>
  <c r="I7" i="5"/>
  <c r="I9" i="5"/>
  <c r="I10" i="5"/>
  <c r="I11" i="5"/>
  <c r="I12" i="5"/>
  <c r="I13" i="5"/>
  <c r="I14" i="5"/>
  <c r="I15" i="5"/>
  <c r="I16" i="5"/>
  <c r="I17" i="5"/>
  <c r="I18" i="5"/>
  <c r="I19" i="5"/>
  <c r="I20" i="5"/>
  <c r="I21" i="5"/>
  <c r="I22" i="5"/>
  <c r="I23" i="5"/>
  <c r="I24" i="5"/>
  <c r="I25" i="5"/>
  <c r="I26" i="5"/>
  <c r="I27" i="5"/>
  <c r="I28" i="5"/>
  <c r="I29" i="5"/>
  <c r="I30" i="5"/>
  <c r="I31" i="5"/>
  <c r="J8" i="5"/>
  <c r="J7" i="5"/>
  <c r="J9" i="5"/>
  <c r="J10" i="5"/>
  <c r="J11" i="5"/>
  <c r="J12" i="5"/>
  <c r="J13" i="5"/>
  <c r="J14" i="5"/>
  <c r="J15" i="5"/>
  <c r="J16" i="5"/>
  <c r="J17" i="5"/>
  <c r="J18" i="5"/>
  <c r="J19" i="5"/>
  <c r="J20" i="5"/>
  <c r="J21" i="5"/>
  <c r="J22" i="5"/>
  <c r="J23" i="5"/>
  <c r="J24" i="5"/>
  <c r="J25" i="5"/>
  <c r="J26" i="5"/>
  <c r="J27" i="5"/>
  <c r="J28" i="5"/>
  <c r="J29" i="5"/>
  <c r="J30" i="5"/>
  <c r="J31" i="5"/>
  <c r="L8" i="5"/>
  <c r="L7" i="5"/>
  <c r="L9" i="5"/>
  <c r="L10" i="5"/>
  <c r="L11" i="5"/>
  <c r="L12" i="5"/>
  <c r="L13" i="5"/>
  <c r="L14" i="5"/>
  <c r="L15" i="5"/>
  <c r="L16" i="5"/>
  <c r="L17" i="5"/>
  <c r="L18" i="5"/>
  <c r="L19" i="5"/>
  <c r="L20" i="5"/>
  <c r="L21" i="5"/>
  <c r="L22" i="5"/>
  <c r="L23" i="5"/>
  <c r="L24" i="5"/>
  <c r="L25" i="5"/>
  <c r="L26" i="5"/>
  <c r="L27" i="5"/>
  <c r="L28" i="5"/>
  <c r="L29" i="5"/>
  <c r="L30" i="5"/>
  <c r="L31"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J6" i="5"/>
  <c r="I6" i="5"/>
  <c r="B6"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<sst xmlns="http://schemas.openxmlformats.org/spreadsheetml/2006/main" count="180312" uniqueCount="39139">
  <si>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</si>
  <si>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</si>
  <si>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</si>
  <si>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</si>
  <si>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</si>
  <si>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</si>
  <si>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</si>
  <si>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</si>
  <si>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</si>
  <si>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</si>
  <si>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</si>
  <si>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</si>
  <si>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</si>
  <si>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</si>
  <si>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</si>
  <si>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</si>
  <si>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</si>
  <si>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</si>
  <si>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</si>
  <si>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</si>
  <si>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</si>
  <si>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</si>
  <si>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</si>
  <si>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</si>
  <si>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</si>
  <si>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</si>
  <si>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</si>
  <si>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</si>
  <si>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</si>
  <si>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</si>
  <si>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</si>
  <si>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</si>
  <si>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</si>
  <si>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</si>
  <si>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</si>
  <si>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</si>
  <si>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</si>
  <si>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</si>
  <si>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</si>
  <si>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</si>
  <si>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</si>
  <si>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</si>
  <si>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</si>
  <si>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</si>
  <si>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</si>
  <si>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</si>
  <si>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</si>
  <si>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</si>
  <si>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</si>
  <si>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</si>
  <si>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</si>
  <si>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</si>
  <si>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</si>
  <si>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</si>
  <si>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</si>
  <si>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</si>
  <si>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</si>
  <si>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</si>
  <si>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</si>
  <si>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</si>
  <si>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</si>
  <si>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</si>
  <si>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</si>
  <si>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</si>
  <si>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</si>
  <si>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</si>
  <si>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</si>
  <si>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</si>
  <si>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</si>
  <si>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</si>
  <si>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</si>
  <si>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</si>
  <si>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</si>
  <si>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</si>
  <si>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</si>
  <si>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</si>
  <si>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</si>
  <si>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</si>
  <si>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</si>
  <si>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</si>
  <si>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</si>
  <si>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</si>
  <si>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</si>
  <si>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</si>
  <si>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</si>
  <si>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</si>
  <si>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</si>
  <si>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</si>
  <si>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</si>
  <si>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</si>
  <si>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</si>
  <si>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</si>
  <si>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</si>
  <si>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</si>
  <si>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</si>
  <si>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</si>
  <si>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</si>
  <si>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</si>
  <si>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</si>
  <si>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</si>
  <si>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</si>
  <si>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</si>
  <si>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</si>
  <si>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</si>
  <si>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</si>
  <si>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</si>
  <si>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</si>
  <si>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</si>
  <si>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</si>
  <si>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</si>
  <si>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</si>
  <si>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</si>
  <si>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</si>
  <si>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</si>
  <si>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</si>
  <si>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</si>
  <si>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</si>
  <si>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</si>
  <si>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</si>
  <si>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</si>
  <si>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</si>
  <si>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</si>
  <si>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</si>
  <si>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</si>
  <si>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</si>
  <si>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</si>
  <si>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</si>
  <si>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</si>
  <si>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</si>
  <si>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</si>
  <si>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</si>
  <si>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</si>
  <si>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</si>
  <si>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</si>
  <si>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</si>
  <si>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</si>
  <si>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</si>
  <si>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</si>
  <si>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</si>
  <si>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</si>
  <si>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</si>
  <si>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</si>
  <si>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</si>
  <si>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</si>
  <si>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</si>
  <si>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</si>
  <si>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</si>
  <si>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</si>
  <si>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</si>
  <si>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</si>
  <si>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</si>
  <si>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</si>
  <si>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</si>
  <si>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</si>
  <si>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</si>
  <si>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</si>
  <si>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</si>
  <si>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</si>
  <si>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</si>
  <si>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</si>
  <si>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</si>
  <si>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</si>
  <si>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</si>
  <si>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</si>
  <si>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</si>
  <si>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</si>
  <si>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</si>
  <si>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</si>
  <si>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</si>
  <si>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</si>
  <si>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</si>
  <si>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</si>
  <si>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</si>
  <si>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</si>
  <si>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</si>
  <si>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</si>
  <si>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</si>
  <si>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</si>
  <si>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</si>
  <si>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</si>
  <si>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</si>
  <si>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</si>
  <si>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</si>
  <si>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</si>
  <si>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</si>
  <si>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</si>
  <si>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</si>
  <si>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</si>
  <si>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</si>
  <si>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</si>
  <si>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</si>
  <si>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</si>
  <si>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</si>
  <si>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</si>
  <si>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</si>
  <si>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</si>
  <si>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</si>
  <si>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</si>
  <si>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</si>
  <si>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</si>
  <si>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</si>
  <si>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</si>
  <si>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</si>
  <si>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</si>
  <si>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</si>
  <si>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</si>
  <si>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</si>
  <si>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</si>
  <si>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</si>
  <si>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</si>
  <si>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</si>
  <si>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</si>
  <si>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</si>
  <si>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</si>
  <si>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</si>
  <si>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</si>
  <si>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</si>
  <si>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</si>
  <si>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</si>
  <si>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</si>
  <si>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</si>
  <si>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</si>
  <si>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</si>
  <si>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</si>
  <si>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</si>
  <si>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</si>
  <si>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</si>
  <si>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</si>
  <si>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</si>
  <si>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</si>
  <si>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</si>
  <si>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</si>
  <si>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</si>
  <si>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</si>
  <si>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</si>
  <si>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</si>
  <si>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</si>
  <si>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</si>
  <si>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</si>
  <si>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</si>
  <si>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</si>
  <si>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</si>
  <si>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</si>
  <si>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</si>
  <si>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</si>
  <si>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</si>
  <si>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</si>
  <si>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</si>
  <si>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</si>
  <si>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</si>
  <si>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</si>
  <si>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</si>
  <si>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</si>
  <si>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</si>
  <si>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</si>
  <si>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</si>
  <si>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</si>
  <si>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</si>
  <si>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</si>
  <si>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</si>
  <si>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</si>
  <si>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</si>
  <si>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</si>
  <si>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</si>
  <si>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</si>
  <si>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</si>
  <si>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</si>
  <si>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</si>
  <si>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</si>
  <si>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</si>
  <si>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</si>
  <si>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</si>
  <si>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</si>
  <si>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</si>
  <si>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</si>
  <si>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</si>
  <si>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</si>
  <si>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</si>
  <si>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</si>
  <si>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</si>
  <si>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</si>
  <si>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</si>
  <si>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</si>
  <si>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</si>
  <si>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</si>
  <si>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</si>
  <si>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</si>
  <si>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</si>
  <si>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</si>
  <si>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</si>
  <si>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</si>
  <si>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</si>
  <si>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</si>
  <si>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</si>
  <si>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</si>
  <si>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</si>
  <si>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</si>
  <si>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</si>
  <si>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</si>
  <si>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</si>
  <si>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</si>
  <si>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</si>
  <si>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</si>
  <si>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</si>
  <si>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</si>
  <si>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</si>
  <si>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</si>
  <si>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</si>
  <si>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</si>
  <si>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</si>
  <si>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</si>
  <si>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</si>
  <si>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</si>
  <si>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</si>
  <si>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</si>
  <si>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</si>
  <si>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</si>
  <si>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</si>
  <si>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</si>
  <si>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</si>
  <si>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</si>
  <si>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</si>
  <si>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</si>
  <si>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</si>
  <si>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</si>
  <si>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</si>
  <si>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</si>
  <si>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</si>
  <si>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</si>
  <si>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</si>
  <si>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</si>
  <si>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</si>
  <si>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</si>
  <si>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</si>
  <si>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</si>
  <si>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</si>
  <si>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</si>
  <si>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</si>
  <si>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</si>
  <si>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</si>
  <si>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</si>
  <si>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</si>
  <si>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</si>
  <si>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</si>
  <si>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</si>
  <si>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</si>
  <si>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</si>
  <si>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</si>
  <si>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</si>
  <si>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</si>
  <si>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</si>
  <si>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</si>
  <si>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</si>
  <si>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</si>
  <si>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</si>
  <si>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</si>
  <si>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</si>
  <si>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</si>
  <si>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</si>
  <si>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</si>
  <si>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</si>
  <si>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</si>
  <si>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</si>
  <si>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</si>
  <si>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</si>
  <si>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</si>
  <si>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</si>
  <si>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</si>
  <si>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</si>
  <si>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</si>
  <si>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</si>
  <si>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</si>
  <si>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</si>
  <si>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</si>
  <si>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</si>
  <si>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</si>
  <si>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</si>
  <si>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</si>
  <si>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</si>
  <si>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</si>
  <si>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</si>
  <si>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</si>
  <si>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</si>
  <si>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</si>
  <si>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</si>
  <si>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</si>
  <si>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</si>
  <si>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</si>
  <si>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</si>
  <si>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</si>
  <si>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</si>
  <si>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</si>
  <si>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</si>
  <si>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</si>
  <si>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</si>
  <si>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</si>
  <si>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</si>
  <si>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</si>
  <si>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</si>
  <si>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</si>
  <si>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</si>
  <si>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</si>
  <si>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</si>
  <si>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</si>
  <si>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</si>
  <si>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</si>
  <si>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</si>
  <si>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</si>
  <si>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</si>
  <si>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</si>
  <si>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</si>
  <si>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</si>
  <si>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</si>
  <si>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</si>
  <si>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</si>
  <si>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</si>
  <si>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</si>
  <si>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</si>
  <si>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</si>
  <si>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</si>
  <si>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</si>
  <si>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</si>
  <si>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</si>
  <si>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</si>
  <si>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</si>
  <si>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</si>
  <si>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</si>
  <si>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</si>
  <si>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</si>
  <si>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</si>
  <si>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</si>
  <si>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</si>
  <si>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</si>
  <si>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</si>
  <si>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</si>
  <si>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</si>
  <si>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</si>
  <si>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</si>
  <si>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</si>
  <si>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</si>
  <si>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</si>
  <si>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</si>
  <si>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</si>
  <si>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</si>
  <si>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</si>
  <si>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</si>
  <si>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</si>
  <si>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</si>
  <si>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</si>
  <si>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</si>
  <si>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</si>
  <si>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</si>
  <si>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</si>
  <si>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</si>
  <si>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</si>
  <si>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</si>
  <si>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</si>
  <si>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</si>
  <si>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</si>
  <si>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</si>
  <si>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</si>
  <si>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</si>
  <si>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</si>
  <si>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</si>
  <si>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</si>
  <si>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</si>
  <si>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</si>
  <si>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</si>
  <si>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</si>
  <si>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</si>
  <si>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</si>
  <si>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</si>
  <si>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</si>
  <si>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</si>
  <si>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</si>
  <si>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</si>
  <si>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</si>
  <si>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</si>
  <si>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</si>
  <si>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</si>
  <si>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</si>
  <si>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</si>
  <si>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</si>
  <si>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</si>
  <si>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</si>
  <si>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</si>
  <si>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</si>
  <si>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</si>
  <si>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</si>
  <si>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</si>
  <si>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</si>
  <si>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</si>
  <si>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</si>
  <si>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</si>
  <si>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</si>
  <si>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</si>
  <si>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</si>
  <si>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</si>
  <si>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</si>
  <si>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</si>
  <si>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</si>
  <si>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</si>
  <si>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</si>
  <si>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</si>
  <si>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</si>
  <si>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</si>
  <si>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</si>
  <si>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</si>
  <si>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</si>
  <si>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</si>
  <si>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</si>
  <si>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</si>
  <si>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</si>
  <si>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</si>
  <si>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</si>
  <si>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</si>
  <si>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</si>
  <si>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</si>
  <si>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</si>
  <si>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</si>
  <si>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</si>
  <si>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</si>
  <si>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</si>
  <si>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</si>
  <si>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</si>
  <si>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</si>
  <si>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</si>
  <si>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</si>
  <si>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</si>
  <si>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</si>
  <si>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</si>
  <si>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</si>
  <si>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</si>
  <si>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</si>
  <si>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</si>
  <si>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</si>
  <si>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</si>
  <si>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</si>
  <si>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</si>
  <si>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</si>
  <si>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</si>
  <si>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</si>
  <si>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</si>
  <si>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</si>
  <si>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</si>
  <si>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</si>
  <si>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</si>
  <si>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</si>
  <si>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</si>
  <si>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</si>
  <si>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</si>
  <si>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</si>
  <si>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</si>
  <si>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</si>
  <si>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</si>
  <si>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</si>
  <si>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</si>
  <si>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</si>
  <si>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</si>
  <si>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</si>
  <si>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</si>
  <si>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</si>
  <si>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</si>
  <si>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</si>
  <si>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</si>
  <si>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</si>
  <si>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</si>
  <si>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</si>
  <si>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</si>
  <si>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</si>
  <si>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</si>
  <si>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</si>
  <si>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</si>
  <si>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</si>
  <si>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</si>
  <si>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</si>
  <si>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</si>
  <si>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</si>
  <si>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</si>
  <si>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</si>
  <si>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</si>
  <si>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</si>
  <si>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</si>
  <si>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</si>
  <si>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</si>
  <si>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</si>
  <si>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</si>
  <si>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</si>
  <si>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</si>
  <si>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</si>
  <si>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</si>
  <si>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</si>
  <si>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</si>
  <si>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</si>
  <si>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</si>
  <si>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</si>
  <si>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</si>
  <si>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</si>
  <si>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</si>
  <si>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</si>
  <si>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</si>
  <si>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</si>
  <si>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</si>
  <si>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</si>
  <si>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</si>
  <si>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</si>
  <si>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</si>
  <si>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</si>
  <si>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</si>
  <si>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</si>
  <si>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</si>
  <si>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</si>
  <si>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</si>
  <si>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</si>
  <si>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</si>
  <si>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</si>
  <si>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</si>
  <si>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</si>
  <si>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</si>
  <si>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</si>
  <si>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</si>
  <si>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</si>
  <si>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</si>
  <si>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</si>
  <si>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</si>
  <si>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</si>
  <si>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</si>
  <si>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</si>
  <si>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</si>
  <si>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</si>
  <si>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</si>
  <si>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</si>
  <si>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</si>
  <si>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</si>
  <si>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</si>
  <si>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</si>
  <si>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</si>
  <si>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</si>
  <si>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</si>
  <si>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</si>
  <si>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</si>
  <si>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</si>
  <si>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</si>
  <si>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</si>
  <si>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</si>
  <si>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</si>
  <si>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</si>
  <si>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</si>
  <si>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</si>
  <si>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</si>
  <si>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</si>
  <si>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</si>
  <si>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</si>
  <si>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</si>
  <si>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</si>
  <si>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</si>
  <si>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</si>
  <si>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</si>
  <si>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</si>
  <si>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</si>
  <si>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</si>
  <si>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</si>
  <si>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</si>
  <si>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</si>
  <si>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</si>
  <si>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</si>
  <si>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</si>
  <si>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</si>
  <si>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</si>
  <si>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</si>
  <si>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</si>
  <si>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</si>
  <si>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</si>
  <si>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</si>
  <si>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</si>
  <si>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</si>
  <si>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</si>
  <si>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</si>
  <si>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</si>
  <si>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</si>
  <si>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</si>
  <si>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</si>
  <si>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</si>
  <si>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</si>
  <si>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</si>
  <si>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</si>
  <si>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</si>
  <si>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</si>
  <si>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</si>
  <si>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</si>
  <si>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</si>
  <si>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</si>
  <si>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</si>
  <si>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</si>
  <si>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</si>
  <si>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</si>
  <si>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</si>
  <si>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</si>
  <si>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</si>
  <si>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</si>
  <si>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</si>
  <si>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</si>
  <si>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</si>
  <si>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</si>
  <si>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</si>
  <si>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</si>
  <si>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</si>
  <si>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</si>
  <si>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</si>
  <si>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</si>
  <si>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</si>
  <si>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</si>
  <si>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</si>
  <si>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</si>
  <si>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</si>
  <si>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</si>
  <si>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</si>
  <si>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</si>
  <si>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</si>
  <si>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</si>
  <si>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</si>
  <si>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</si>
  <si>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</si>
  <si>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</si>
  <si>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</si>
  <si>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</si>
  <si>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</si>
  <si>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</si>
  <si>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</si>
  <si>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</si>
  <si>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</si>
  <si>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</si>
  <si>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</si>
  <si>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</si>
  <si>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</si>
  <si>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</si>
  <si>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</si>
  <si>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</si>
  <si>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</si>
  <si>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</si>
  <si>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</si>
  <si>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</si>
  <si>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</si>
  <si>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</si>
  <si>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</si>
  <si>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</si>
  <si>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</si>
  <si>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</si>
  <si>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</si>
  <si>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</si>
  <si>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</si>
  <si>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</si>
  <si>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</si>
  <si>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</si>
  <si>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</si>
  <si>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</si>
  <si>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</si>
  <si>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</si>
  <si>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</si>
  <si>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</si>
  <si>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</si>
  <si>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</si>
  <si>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</si>
  <si>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</si>
  <si>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</si>
  <si>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</si>
  <si>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</si>
  <si>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</si>
  <si>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</si>
  <si>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</si>
  <si>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</si>
  <si>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</si>
  <si>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</si>
  <si>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</si>
  <si>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</si>
  <si>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</si>
  <si>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</si>
  <si>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</si>
  <si>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</si>
  <si>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</si>
  <si>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</si>
  <si>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</si>
  <si>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</si>
  <si>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</si>
  <si>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</si>
  <si>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</si>
  <si>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</si>
  <si>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</si>
  <si>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</si>
  <si>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</si>
  <si>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</si>
  <si>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</si>
  <si>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</si>
  <si>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</si>
  <si>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</si>
  <si>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</si>
  <si>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</si>
  <si>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</si>
  <si>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</si>
  <si>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</si>
  <si>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</si>
  <si>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</si>
  <si>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</si>
  <si>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</si>
  <si>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</si>
  <si>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</si>
  <si>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</si>
  <si>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</si>
  <si>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</si>
  <si>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</si>
  <si>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</si>
  <si>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</si>
  <si>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</si>
  <si>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</si>
  <si>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</si>
  <si>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</si>
  <si>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</si>
  <si>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</si>
  <si>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</si>
  <si>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</si>
  <si>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</si>
  <si>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</si>
  <si>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</si>
  <si>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</si>
  <si>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</si>
  <si>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</si>
  <si>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</si>
  <si>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</si>
  <si>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</si>
  <si>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</si>
  <si>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</si>
  <si>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</si>
  <si>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</si>
  <si>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</si>
  <si>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</si>
  <si>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</si>
  <si>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</si>
  <si>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</si>
  <si>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</si>
  <si>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</si>
  <si>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</si>
  <si>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</si>
  <si>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</si>
  <si>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</si>
  <si>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</si>
  <si>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</si>
  <si>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</si>
  <si>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</si>
  <si>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</si>
  <si>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</si>
  <si>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</si>
  <si>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</si>
  <si>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</si>
  <si>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</si>
  <si>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</si>
  <si>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</si>
  <si>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</si>
  <si>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</si>
  <si>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</si>
  <si>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</si>
  <si>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</si>
  <si>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</si>
  <si>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</si>
  <si>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</si>
  <si>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</si>
  <si>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</si>
  <si>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</si>
  <si>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</si>
  <si>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</si>
  <si>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</si>
  <si>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</si>
  <si>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</si>
  <si>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</si>
  <si>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</si>
  <si>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</si>
  <si>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</si>
  <si>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</si>
  <si>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</si>
  <si>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</si>
  <si>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</si>
  <si>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</si>
  <si>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</si>
  <si>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</si>
  <si>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</si>
  <si>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</si>
  <si>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</si>
  <si>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</si>
  <si>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</si>
  <si>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</si>
  <si>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</si>
  <si>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</si>
  <si>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</si>
  <si>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</si>
  <si>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</si>
  <si>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</si>
  <si>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</si>
  <si>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</si>
  <si>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</si>
  <si>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</si>
  <si>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</si>
  <si>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</si>
  <si>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</si>
  <si>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</si>
  <si>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</si>
  <si>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</si>
  <si>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</si>
  <si>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</si>
  <si>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</si>
  <si>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</si>
  <si>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</si>
  <si>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</si>
  <si>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</si>
  <si>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</si>
  <si>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</si>
  <si>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</si>
  <si>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</si>
  <si>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</si>
  <si>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</si>
  <si>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</si>
  <si>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</si>
  <si>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</si>
  <si>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</si>
  <si>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</si>
  <si>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</si>
  <si>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</si>
  <si>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</si>
  <si>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</si>
  <si>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</si>
  <si>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</si>
  <si>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</si>
  <si>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</si>
  <si>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</si>
  <si>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</si>
  <si>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</si>
  <si>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</si>
  <si>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</si>
  <si>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</si>
  <si>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</si>
  <si>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</si>
  <si>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</si>
  <si>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</si>
  <si>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</si>
  <si>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</si>
  <si>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</si>
  <si>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</si>
  <si>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</si>
  <si>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</si>
  <si>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</si>
  <si>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</si>
  <si>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</si>
  <si>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</si>
  <si>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</si>
  <si>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</si>
  <si>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</si>
  <si>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</si>
  <si>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</si>
  <si>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</si>
  <si>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</si>
  <si>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</si>
  <si>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</si>
  <si>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</si>
  <si>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</si>
  <si>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</si>
  <si>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</si>
  <si>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</si>
  <si>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</si>
  <si>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</si>
  <si>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</si>
  <si>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</si>
  <si>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</si>
  <si>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</si>
  <si>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</si>
  <si>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</si>
  <si>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</si>
  <si>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</si>
  <si>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</si>
  <si>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</si>
  <si>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</si>
  <si>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</si>
  <si>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</si>
  <si>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</si>
  <si>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</si>
  <si>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</si>
  <si>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</si>
  <si>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</si>
  <si>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</si>
  <si>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</si>
  <si>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</si>
  <si>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</si>
  <si>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</si>
  <si>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</si>
  <si>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</si>
  <si>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</si>
  <si>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</si>
  <si>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</si>
  <si>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</si>
  <si>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</si>
  <si>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</si>
  <si>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</si>
  <si>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</si>
  <si>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</si>
  <si>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</si>
  <si>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</si>
  <si>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</si>
  <si>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</si>
  <si>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</si>
  <si>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</si>
  <si>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</si>
  <si>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</si>
  <si>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</si>
  <si>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</si>
  <si>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</si>
  <si>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</si>
  <si>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</si>
  <si>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</si>
  <si>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</si>
  <si>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</si>
  <si>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</si>
  <si>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</si>
  <si>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</si>
  <si>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</si>
  <si>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</si>
  <si>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</si>
  <si>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</si>
  <si>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</si>
  <si>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</si>
  <si>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</si>
  <si>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</si>
  <si>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</si>
  <si>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</si>
  <si>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</si>
  <si>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</si>
  <si>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</si>
  <si>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</si>
  <si>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</si>
  <si>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</si>
  <si>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</si>
  <si>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</si>
  <si>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</si>
  <si>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</si>
  <si>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</si>
  <si>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</si>
  <si>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</si>
  <si>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</si>
  <si>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</si>
  <si>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</si>
  <si>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</si>
  <si>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</si>
  <si>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</si>
  <si>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</si>
  <si>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</si>
  <si>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</si>
  <si>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</si>
  <si>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</si>
  <si>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</si>
  <si>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</si>
  <si>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</si>
  <si>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</si>
  <si>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</si>
  <si>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</si>
  <si>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</si>
  <si>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</si>
  <si>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</si>
  <si>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</si>
  <si>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</si>
  <si>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</si>
  <si>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</si>
  <si>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</si>
  <si>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</si>
  <si>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</si>
  <si>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</si>
  <si>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</si>
  <si>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</si>
  <si>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</si>
  <si>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</si>
  <si>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</si>
  <si>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</si>
  <si>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</si>
  <si>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</si>
  <si>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</si>
  <si>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</si>
  <si>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</si>
  <si>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</si>
  <si>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</si>
  <si>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</si>
  <si>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</si>
  <si>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</si>
  <si>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</si>
  <si>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</si>
  <si>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</si>
  <si>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</si>
  <si>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</si>
  <si>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</si>
  <si>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</si>
  <si>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</si>
  <si>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</si>
  <si>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</si>
  <si>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</si>
  <si>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</si>
  <si>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</si>
  <si>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</si>
  <si>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</si>
  <si>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</si>
  <si>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</si>
  <si>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</si>
  <si>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</si>
  <si>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</si>
  <si>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</si>
  <si>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</si>
  <si>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</si>
  <si>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</si>
  <si>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</si>
  <si>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</si>
  <si>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</si>
  <si>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</si>
  <si>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</si>
  <si>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</si>
  <si>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</si>
  <si>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</si>
  <si>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</si>
  <si>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</si>
  <si>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</si>
  <si>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</si>
  <si>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</si>
  <si>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</si>
  <si>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</si>
  <si>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</si>
  <si>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</si>
  <si>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</si>
  <si>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</si>
  <si>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</si>
  <si>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</si>
  <si>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</si>
  <si>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</si>
  <si>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</si>
  <si>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</si>
  <si>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</si>
  <si>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</si>
  <si>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</si>
  <si>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</si>
  <si>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</si>
  <si>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</si>
  <si>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</si>
  <si>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</si>
  <si>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</si>
  <si>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</si>
  <si>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</si>
  <si>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</si>
  <si>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</si>
  <si>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</si>
  <si>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</si>
  <si>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</si>
  <si>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</si>
  <si>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</si>
  <si>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</si>
  <si>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</si>
  <si>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</si>
  <si>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</si>
  <si>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</si>
  <si>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</si>
  <si>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</si>
  <si>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</si>
  <si>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</si>
  <si>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</si>
  <si>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</si>
  <si>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</si>
  <si>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</si>
  <si>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</si>
  <si>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</si>
  <si>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</si>
  <si>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</si>
  <si>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</si>
  <si>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</si>
  <si>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</si>
  <si>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</si>
  <si>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</si>
  <si>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</si>
  <si>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</si>
  <si>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</si>
  <si>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</si>
  <si>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</si>
  <si>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</si>
  <si>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</si>
  <si>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</si>
  <si>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</si>
  <si>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</si>
  <si>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</si>
  <si>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</si>
  <si>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</si>
  <si>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</si>
  <si>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</si>
  <si>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</si>
  <si>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</si>
  <si>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</si>
  <si>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</si>
  <si>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</si>
  <si>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</si>
  <si>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</si>
  <si>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</si>
  <si>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</si>
  <si>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</si>
  <si>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</si>
  <si>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</si>
  <si>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</si>
  <si>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</si>
  <si>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</si>
  <si>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</si>
  <si>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</si>
  <si>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</si>
  <si>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</si>
  <si>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</si>
  <si>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</si>
  <si>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</si>
  <si>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</si>
  <si>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</si>
  <si>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</si>
  <si>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</si>
  <si>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</si>
  <si>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</si>
  <si>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</si>
  <si>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</si>
  <si>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</si>
  <si>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</si>
  <si>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</si>
  <si>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</si>
  <si>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</si>
  <si>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</si>
  <si>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</si>
  <si>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</si>
  <si>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</si>
  <si>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</si>
  <si>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</si>
  <si>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</si>
  <si>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</si>
  <si>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</si>
  <si>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</si>
  <si>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</si>
  <si>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</si>
  <si>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</si>
  <si>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</si>
  <si>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</si>
  <si>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</si>
  <si>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</si>
  <si>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</si>
  <si>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</si>
  <si>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</si>
  <si>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</si>
  <si>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</si>
  <si>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</si>
  <si>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</si>
  <si>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</si>
  <si>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</si>
  <si>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</si>
  <si>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</si>
  <si>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</si>
  <si>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</si>
  <si>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</si>
  <si>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</si>
  <si>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</si>
  <si>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</si>
  <si>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</si>
  <si>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</si>
  <si>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</si>
  <si>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</si>
  <si>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</si>
  <si>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</si>
  <si>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</si>
  <si>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</si>
  <si>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</si>
  <si>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</si>
  <si>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</si>
  <si>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</si>
  <si>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</si>
  <si>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</si>
  <si>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</si>
  <si>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</si>
  <si>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</si>
  <si>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</si>
  <si>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</si>
  <si>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</si>
  <si>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</si>
  <si>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</si>
  <si>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</si>
  <si>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</si>
  <si>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</si>
  <si>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</si>
  <si>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</si>
  <si>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</si>
  <si>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</si>
  <si>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</si>
  <si>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</si>
  <si>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</si>
  <si>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</si>
  <si>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</si>
  <si>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</si>
  <si>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</si>
  <si>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</si>
  <si>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</si>
  <si>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</si>
  <si>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</si>
  <si>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</si>
  <si>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</si>
  <si>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</si>
  <si>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</si>
  <si>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</si>
  <si>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</si>
  <si>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</si>
  <si>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</si>
  <si>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</si>
  <si>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</si>
  <si>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</si>
  <si>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</si>
  <si>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</si>
  <si>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</si>
  <si>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</si>
  <si>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</si>
  <si>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</si>
  <si>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</si>
  <si>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</si>
  <si>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</si>
  <si>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</si>
  <si>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</si>
  <si>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</si>
  <si>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</si>
  <si>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</si>
  <si>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</si>
  <si>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</si>
  <si>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</si>
  <si>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</si>
  <si>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</si>
  <si>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</si>
  <si>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</si>
  <si>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</si>
  <si>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</si>
  <si>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</si>
  <si>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</si>
  <si>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</si>
  <si>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</si>
  <si>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</si>
  <si>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</si>
  <si>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</si>
  <si>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</si>
  <si>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</si>
  <si>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</si>
  <si>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</si>
  <si>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</si>
  <si>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</si>
  <si>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</si>
  <si>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</si>
  <si>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</si>
  <si>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</si>
  <si>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</si>
  <si>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</si>
  <si>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</si>
  <si>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</si>
  <si>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</si>
  <si>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</si>
  <si>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</si>
  <si>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</si>
  <si>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</si>
  <si>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</si>
  <si>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</si>
  <si>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</si>
  <si>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</si>
  <si>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</si>
  <si>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</si>
  <si>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</si>
  <si>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</si>
  <si>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</si>
  <si>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</si>
  <si>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</si>
  <si>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</si>
  <si>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</si>
  <si>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</si>
  <si>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</si>
  <si>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</si>
  <si>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</si>
  <si>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</si>
  <si>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</si>
  <si>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</si>
  <si>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</si>
  <si>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</si>
  <si>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</si>
  <si>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</si>
  <si>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</si>
  <si>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</si>
  <si>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</si>
  <si>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</si>
  <si>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</si>
  <si>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</si>
  <si>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</si>
  <si>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</si>
  <si>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</si>
  <si>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</si>
  <si>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</si>
  <si>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</si>
  <si>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</si>
  <si>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</si>
  <si>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</si>
  <si>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</si>
  <si>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</si>
  <si>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</si>
  <si>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</si>
  <si>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</si>
  <si>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</si>
  <si>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</si>
  <si>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</si>
  <si>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</si>
  <si>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</si>
  <si>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</si>
  <si>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</si>
  <si>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</si>
  <si>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</si>
  <si>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</si>
  <si>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</si>
  <si>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</si>
  <si>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</si>
  <si>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</si>
  <si>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</si>
  <si>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</si>
  <si>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</si>
  <si>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</si>
  <si>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</si>
  <si>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</si>
  <si>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</si>
  <si>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</si>
  <si>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</si>
  <si>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</si>
  <si>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</si>
  <si>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</si>
  <si>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</si>
  <si>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</si>
  <si>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</si>
  <si>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</si>
  <si>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</si>
  <si>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</si>
  <si>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</si>
  <si>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</si>
  <si>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</si>
  <si>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</si>
  <si>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</si>
  <si>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</si>
  <si>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</si>
  <si>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</si>
  <si>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</si>
  <si>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</si>
  <si>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</si>
  <si>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</si>
  <si>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</si>
  <si>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</si>
  <si>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</si>
  <si>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</si>
  <si>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</si>
  <si>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</si>
  <si>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</si>
  <si>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</si>
  <si>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</si>
  <si>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</si>
  <si>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</si>
  <si>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</si>
  <si>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</si>
  <si>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</si>
  <si>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</si>
  <si>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</si>
  <si>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</si>
  <si>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</si>
  <si>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</si>
  <si>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</si>
  <si>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</si>
  <si>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</si>
  <si>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</si>
  <si>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</si>
  <si>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</si>
  <si>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</si>
  <si>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</si>
  <si>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</si>
  <si>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</si>
  <si>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</si>
  <si>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</si>
  <si>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</si>
  <si>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</si>
  <si>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</si>
  <si>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</si>
  <si>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</si>
  <si>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</si>
  <si>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</si>
  <si>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</si>
  <si>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</si>
  <si>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</si>
  <si>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</si>
  <si>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</si>
  <si>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</si>
  <si>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</si>
  <si>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</si>
  <si>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</si>
  <si>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</si>
  <si>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</si>
  <si>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</si>
  <si>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</si>
  <si>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</si>
  <si>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</si>
  <si>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</si>
  <si>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</si>
  <si>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</si>
  <si>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</si>
  <si>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</si>
  <si>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</si>
  <si>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</si>
  <si>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</si>
  <si>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</si>
  <si>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</si>
  <si>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</si>
  <si>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</si>
  <si>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</si>
  <si>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</si>
  <si>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</si>
  <si>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</si>
  <si>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</si>
  <si>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</si>
  <si>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</si>
  <si>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</si>
  <si>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</si>
  <si>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</si>
  <si>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</si>
  <si>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</si>
  <si>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</si>
  <si>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</si>
  <si>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</si>
  <si>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</si>
  <si>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</si>
  <si>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</si>
  <si>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</si>
  <si>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</si>
  <si>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</si>
  <si>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</si>
  <si>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</si>
  <si>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</si>
  <si>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</si>
  <si>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</si>
  <si>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</si>
  <si>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</si>
  <si>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</si>
  <si>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</si>
  <si>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</si>
  <si>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</si>
  <si>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</si>
  <si>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</si>
  <si>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</si>
  <si>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</si>
  <si>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</si>
  <si>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</si>
  <si>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</si>
  <si>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</si>
  <si>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</si>
  <si>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</si>
  <si>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</si>
  <si>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</si>
  <si>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</si>
  <si>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</si>
  <si>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</si>
  <si>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</si>
  <si>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</si>
  <si>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</si>
  <si>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</si>
  <si>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</si>
  <si>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</si>
  <si>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</si>
  <si>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</si>
  <si>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</si>
  <si>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</si>
  <si>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</si>
  <si>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</si>
  <si>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</si>
  <si>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</si>
  <si>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</si>
  <si>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</si>
  <si>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</si>
  <si>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</si>
  <si>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</si>
  <si>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</si>
  <si>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</si>
  <si>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</si>
  <si>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</si>
  <si>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</si>
  <si>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</si>
  <si>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</si>
  <si>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</si>
  <si>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</si>
  <si>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</si>
  <si>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</si>
  <si>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</si>
  <si>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</si>
  <si>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</si>
  <si>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</si>
  <si>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</si>
  <si>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</si>
  <si>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</si>
  <si>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</si>
  <si>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</si>
  <si>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</si>
  <si>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</si>
  <si>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</si>
  <si>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</si>
  <si>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</si>
  <si>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</si>
  <si>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</si>
  <si>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</si>
  <si>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</si>
  <si>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</si>
  <si>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</si>
  <si>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</si>
  <si>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</si>
  <si>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</si>
  <si>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</si>
  <si>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</si>
  <si>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</si>
  <si>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</si>
  <si>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</si>
  <si>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</si>
  <si>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</si>
  <si>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</si>
  <si>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</si>
  <si>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</si>
  <si>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</si>
  <si>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</si>
  <si>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</si>
  <si>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</si>
  <si>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</si>
  <si>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</si>
  <si>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</si>
  <si>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</si>
  <si>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</si>
  <si>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</si>
  <si>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</si>
  <si>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</si>
  <si>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</si>
  <si>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</si>
  <si>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</si>
  <si>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</si>
  <si>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</si>
  <si>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</si>
  <si>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</si>
  <si>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</si>
  <si>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</si>
  <si>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</si>
  <si>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</si>
  <si>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</si>
  <si>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</si>
  <si>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</si>
  <si>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</si>
  <si>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</si>
  <si>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</si>
  <si>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</si>
  <si>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</si>
  <si>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</si>
  <si>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</si>
  <si>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</si>
  <si>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</si>
  <si>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</si>
  <si>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</si>
  <si>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</si>
  <si>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</si>
  <si>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</si>
  <si>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</si>
  <si>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</si>
  <si>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</si>
  <si>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</si>
  <si>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</si>
  <si>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</si>
  <si>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</si>
  <si>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</si>
  <si>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</si>
  <si>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</si>
  <si>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</si>
  <si>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</si>
  <si>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</si>
  <si>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</si>
  <si>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</si>
  <si>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</si>
  <si>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</si>
  <si>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</si>
  <si>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</si>
  <si>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</si>
  <si>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</si>
  <si>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</si>
  <si>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</si>
  <si>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</si>
  <si>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</si>
  <si>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</si>
  <si>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</si>
  <si>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</si>
  <si>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</si>
  <si>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</si>
  <si>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</si>
  <si>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</si>
  <si>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</si>
  <si>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</si>
  <si>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</si>
  <si>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</si>
  <si>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</si>
  <si>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</si>
  <si>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</si>
  <si>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</si>
  <si>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</si>
  <si>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</si>
  <si>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</si>
  <si>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</si>
  <si>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</si>
  <si>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</si>
  <si>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</si>
  <si>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</si>
  <si>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</si>
  <si>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</si>
  <si>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</si>
  <si>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</si>
  <si>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</si>
  <si>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</si>
  <si>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</si>
  <si>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</si>
  <si>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</si>
  <si>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</si>
  <si>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</si>
  <si>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</si>
  <si>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</si>
  <si>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</si>
  <si>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</si>
  <si>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</si>
  <si>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</si>
  <si>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</si>
  <si>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</si>
  <si>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</si>
  <si>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</si>
  <si>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</si>
  <si>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</si>
  <si>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</si>
  <si>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</si>
  <si>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</si>
  <si>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</si>
  <si>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</si>
  <si>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</si>
  <si>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</si>
  <si>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</si>
  <si>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</si>
  <si>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</si>
  <si>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</si>
  <si>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</si>
  <si>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</si>
  <si>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</si>
  <si>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</si>
  <si>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</si>
  <si>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</si>
  <si>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</si>
  <si>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</si>
  <si>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</si>
  <si>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</si>
  <si>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</si>
  <si>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</si>
  <si>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</si>
  <si>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</si>
  <si>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</si>
  <si>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</si>
  <si>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</si>
  <si>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</si>
  <si>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</si>
  <si>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</si>
  <si>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</si>
  <si>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</si>
  <si>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</si>
  <si>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</si>
  <si>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</si>
  <si>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</si>
  <si>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</si>
  <si>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</si>
  <si>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</si>
  <si>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</si>
  <si>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</si>
  <si>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</si>
  <si>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</si>
  <si>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</si>
  <si>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</si>
  <si>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</si>
  <si>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</si>
  <si>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</si>
  <si>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</si>
  <si>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</si>
  <si>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</si>
  <si>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</si>
  <si>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</si>
  <si>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</si>
  <si>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</si>
  <si>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</si>
  <si>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</si>
  <si>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</si>
  <si>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</si>
  <si>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</si>
  <si>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</si>
  <si>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</si>
  <si>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</si>
  <si>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</si>
  <si>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</si>
  <si>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</si>
  <si>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</si>
  <si>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</si>
  <si>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</si>
  <si>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</si>
  <si>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</si>
  <si>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</si>
  <si>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</si>
  <si>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</si>
  <si>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</si>
  <si>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</si>
  <si>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</si>
  <si>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</si>
  <si>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</si>
  <si>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</si>
  <si>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</si>
  <si>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</si>
  <si>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</si>
  <si>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</si>
  <si>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</si>
  <si>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</si>
  <si>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</si>
  <si>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</si>
  <si>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</si>
  <si>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</si>
  <si>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</si>
  <si>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</si>
  <si>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</si>
  <si>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</si>
  <si>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</si>
  <si>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</si>
  <si>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</si>
  <si>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</si>
  <si>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</si>
  <si>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</si>
  <si>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</si>
  <si>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</si>
  <si>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</si>
  <si>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</si>
  <si>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</si>
  <si>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</si>
  <si>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</si>
  <si>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</si>
  <si>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</si>
  <si>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</si>
  <si>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</si>
  <si>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</si>
  <si>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</si>
  <si>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</si>
  <si>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</si>
  <si>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</si>
  <si>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</si>
  <si>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</si>
  <si>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</si>
  <si>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</si>
  <si>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</si>
  <si>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</si>
  <si>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</si>
  <si>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</si>
  <si>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</si>
  <si>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</si>
  <si>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</si>
  <si>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</si>
  <si>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</si>
  <si>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</si>
  <si>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</si>
  <si>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</si>
  <si>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</si>
  <si>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</si>
  <si>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</si>
  <si>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</si>
  <si>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</si>
  <si>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</si>
  <si>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</si>
  <si>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</si>
  <si>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</si>
  <si>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</si>
  <si>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</si>
  <si>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</si>
  <si>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</si>
  <si>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</si>
  <si>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</si>
  <si>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</si>
  <si>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</si>
  <si>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</si>
  <si>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</si>
  <si>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</si>
  <si>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</si>
  <si>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</si>
  <si>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</si>
  <si>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</si>
  <si>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</si>
  <si>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</si>
  <si>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</si>
  <si>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</si>
  <si>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</si>
  <si>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</si>
  <si>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</si>
  <si>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</si>
  <si>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</si>
  <si>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</si>
  <si>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</si>
  <si>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</si>
  <si>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</si>
  <si>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</si>
  <si>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</si>
  <si>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</si>
  <si>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</si>
  <si>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</si>
  <si>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</si>
  <si>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</si>
  <si>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</si>
  <si>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</si>
  <si>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</si>
  <si>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</si>
  <si>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</si>
  <si>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</si>
  <si>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</si>
  <si>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</si>
  <si>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</si>
  <si>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</si>
  <si>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</si>
  <si>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</si>
  <si>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</si>
  <si>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</si>
  <si>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</si>
  <si>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</si>
  <si>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</si>
  <si>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</si>
  <si>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</si>
  <si>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</si>
  <si>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</si>
  <si>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</si>
  <si>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</si>
  <si>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</si>
  <si>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</si>
  <si>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</si>
  <si>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</si>
  <si>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</si>
  <si>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</si>
  <si>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</si>
  <si>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</si>
  <si>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</si>
  <si>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</si>
  <si>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</si>
  <si>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</si>
  <si>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</si>
  <si>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</si>
  <si>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</si>
  <si>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</si>
  <si>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</si>
  <si>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</si>
  <si>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</si>
  <si>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</si>
  <si>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</si>
  <si>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</si>
  <si>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</si>
  <si>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</si>
  <si>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</si>
  <si>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</si>
  <si>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</si>
  <si>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</si>
  <si>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</si>
  <si>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</si>
  <si>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</si>
  <si>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</si>
  <si>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</si>
  <si>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</si>
  <si>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</si>
  <si>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</si>
  <si>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</si>
  <si>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</si>
  <si>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</si>
  <si>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</si>
  <si>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</si>
  <si>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</si>
  <si>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</si>
  <si>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</si>
  <si>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</si>
  <si>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</si>
  <si>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</si>
  <si>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</si>
  <si>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</si>
  <si>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</si>
  <si>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</si>
  <si>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</si>
  <si>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</si>
  <si>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</si>
  <si>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</si>
  <si>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</si>
  <si>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</si>
  <si>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</si>
  <si>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</si>
  <si>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</si>
  <si>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</si>
  <si>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</si>
  <si>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</si>
  <si>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</si>
  <si>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</si>
  <si>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</si>
  <si>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</si>
  <si>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</si>
  <si>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</si>
  <si>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</si>
  <si>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</si>
  <si>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</si>
  <si>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</si>
  <si>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</si>
  <si>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</si>
  <si>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</si>
  <si>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</si>
  <si>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</si>
  <si>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</si>
  <si>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</si>
  <si>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</si>
  <si>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</si>
  <si>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</si>
  <si>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</si>
  <si>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</si>
  <si>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</si>
  <si>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</si>
  <si>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</si>
  <si>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</si>
  <si>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</si>
  <si>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</si>
  <si>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</si>
  <si>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</si>
  <si>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</si>
  <si>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</si>
  <si>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</si>
  <si>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</si>
  <si>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</si>
  <si>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</si>
  <si>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</si>
  <si>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</si>
  <si>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</si>
  <si>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</si>
  <si>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</si>
  <si>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</si>
  <si>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</si>
  <si>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</si>
  <si>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</si>
  <si>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</si>
  <si>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</si>
  <si>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</si>
  <si>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</si>
  <si>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</si>
  <si>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</si>
  <si>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</si>
  <si>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</si>
  <si>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</si>
  <si>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</si>
  <si>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</si>
  <si>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</si>
  <si>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</si>
  <si>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</si>
  <si>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</si>
  <si>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</si>
  <si>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</si>
  <si>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</si>
  <si>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</si>
  <si>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</si>
  <si>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</si>
  <si>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</si>
  <si>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</si>
  <si>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</si>
  <si>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</si>
  <si>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</si>
  <si>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</si>
  <si>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</si>
  <si>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</si>
  <si>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</si>
  <si>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</si>
  <si>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</si>
  <si>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</si>
  <si>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</si>
  <si>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</si>
  <si>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</si>
  <si>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</si>
  <si>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</si>
  <si>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</si>
  <si>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</si>
  <si>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</si>
  <si>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</si>
  <si>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</si>
  <si>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</si>
  <si>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</si>
  <si>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</si>
  <si>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</si>
  <si>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</si>
  <si>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</si>
  <si>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</si>
  <si>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</si>
  <si>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</si>
  <si>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</si>
  <si>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</si>
  <si>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</si>
  <si>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</si>
  <si>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</si>
  <si>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</si>
  <si>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</si>
  <si>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</si>
  <si>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</si>
  <si>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</si>
  <si>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</si>
  <si>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</si>
  <si>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</si>
  <si>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</si>
  <si>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</si>
  <si>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</si>
  <si>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</si>
  <si>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</si>
  <si>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</si>
  <si>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</si>
  <si>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</si>
  <si>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</si>
  <si>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</si>
  <si>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</si>
  <si>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</si>
  <si>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</si>
  <si>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</si>
  <si>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</si>
  <si>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</si>
  <si>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</si>
  <si>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</si>
  <si>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</si>
  <si>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</si>
  <si>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</si>
  <si>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</si>
  <si>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</si>
  <si>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</si>
  <si>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</si>
  <si>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</si>
  <si>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</si>
  <si>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</si>
  <si>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</si>
  <si>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</si>
  <si>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</si>
  <si>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</si>
  <si>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</si>
  <si>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</si>
  <si>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</si>
  <si>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</si>
  <si>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</si>
  <si>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</si>
  <si>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</si>
  <si>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</si>
  <si>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</si>
  <si>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</si>
  <si>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</si>
  <si>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</si>
  <si>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</si>
  <si>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</si>
  <si>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</si>
  <si>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</si>
  <si>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</si>
  <si>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</si>
  <si>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</si>
  <si>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</si>
  <si>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</si>
  <si>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</si>
  <si>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</si>
  <si>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</si>
  <si>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</si>
  <si>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</si>
  <si>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</si>
  <si>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</si>
  <si>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</si>
  <si>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</si>
  <si>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</si>
  <si>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</si>
  <si>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</si>
  <si>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</si>
  <si>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</si>
  <si>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</si>
  <si>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</si>
  <si>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</si>
  <si>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</si>
  <si>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</si>
  <si>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</si>
  <si>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</si>
  <si>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</si>
  <si>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</si>
  <si>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</si>
  <si>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</si>
  <si>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</si>
  <si>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</si>
  <si>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</si>
  <si>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</si>
  <si>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</si>
  <si>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</si>
  <si>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</si>
  <si>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</si>
  <si>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</si>
  <si>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</si>
  <si>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</si>
  <si>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</si>
  <si>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</si>
  <si>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</si>
  <si>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</si>
  <si>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</si>
  <si>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</si>
  <si>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</si>
  <si>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</si>
  <si>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</si>
  <si>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</si>
  <si>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</si>
  <si>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</si>
  <si>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</si>
  <si>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</si>
  <si>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</si>
  <si>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</si>
  <si>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</si>
  <si>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</si>
  <si>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</si>
  <si>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</si>
  <si>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</si>
  <si>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</si>
  <si>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</si>
  <si>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</si>
  <si>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</si>
  <si>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</si>
  <si>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</si>
  <si>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</si>
  <si>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</si>
  <si>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</si>
  <si>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</si>
  <si>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</si>
  <si>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</si>
  <si>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</si>
  <si>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</si>
  <si>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</si>
  <si>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</si>
  <si>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</si>
  <si>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</si>
  <si>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</si>
  <si>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</si>
  <si>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</si>
  <si>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</si>
  <si>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</si>
  <si>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</si>
  <si>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</si>
  <si>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</si>
  <si>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</si>
  <si>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</si>
  <si>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</si>
  <si>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</si>
  <si>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</si>
  <si>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</si>
  <si>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</si>
  <si>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</si>
  <si>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</si>
  <si>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</si>
  <si>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</si>
  <si>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</si>
  <si>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</si>
  <si>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</si>
  <si>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</si>
  <si>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</si>
  <si>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</si>
  <si>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</si>
  <si>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</si>
  <si>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</si>
  <si>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</si>
  <si>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</si>
  <si>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</si>
  <si>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</si>
  <si>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</si>
  <si>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</si>
  <si>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</si>
  <si>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</si>
  <si>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</si>
  <si>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</si>
  <si>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</si>
  <si>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</si>
  <si>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</si>
  <si>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</si>
  <si>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</si>
  <si>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</si>
  <si>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</si>
  <si>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</si>
  <si>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</si>
  <si>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</si>
  <si>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</si>
  <si>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</si>
  <si>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</si>
  <si>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</si>
  <si>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</si>
  <si>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</si>
  <si>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</si>
  <si>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</si>
  <si>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</si>
  <si>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</si>
  <si>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</si>
  <si>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</si>
  <si>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</si>
  <si>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</si>
  <si>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</si>
  <si>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</si>
  <si>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</si>
  <si>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</si>
  <si>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</si>
  <si>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</si>
  <si>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</si>
  <si>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</si>
  <si>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</si>
  <si>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</si>
  <si>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</si>
  <si>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</si>
  <si>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</si>
  <si>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</si>
  <si>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</si>
  <si>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</si>
  <si>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</si>
  <si>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</si>
  <si>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</si>
  <si>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</si>
  <si>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</si>
  <si>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</si>
  <si>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</si>
  <si>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</si>
  <si>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</si>
  <si>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</si>
  <si>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</si>
  <si>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</si>
  <si>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</si>
  <si>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</si>
  <si>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</si>
  <si>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</si>
  <si>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</si>
  <si>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</si>
  <si>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</si>
  <si>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</si>
  <si>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</si>
  <si>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</si>
  <si>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</si>
  <si>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</si>
  <si>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</si>
  <si>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</si>
  <si>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</si>
  <si>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</si>
  <si>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</si>
  <si>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</si>
  <si>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</si>
  <si>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</si>
  <si>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</si>
  <si>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</si>
  <si>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</si>
  <si>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</si>
  <si>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</si>
  <si>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</si>
  <si>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</si>
  <si>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</si>
  <si>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</si>
  <si>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</si>
  <si>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</si>
  <si>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</si>
  <si>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</si>
  <si>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</si>
  <si>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</si>
  <si>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</si>
  <si>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</si>
  <si>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</si>
  <si>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</si>
  <si>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</si>
  <si>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</si>
  <si>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</si>
  <si>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</si>
  <si>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</si>
  <si>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</si>
  <si>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</si>
  <si>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</si>
  <si>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</si>
  <si>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</si>
  <si>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</si>
  <si>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</si>
  <si>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</si>
  <si>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</si>
  <si>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</si>
  <si>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</si>
  <si>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</si>
  <si>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</si>
  <si>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</si>
  <si>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</si>
  <si>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</si>
  <si>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</si>
  <si>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</si>
  <si>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</si>
  <si>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</si>
  <si>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</si>
  <si>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</si>
  <si>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</si>
  <si>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</si>
  <si>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</si>
  <si>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</si>
  <si>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</si>
  <si>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</si>
  <si>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</si>
  <si>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</si>
  <si>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</si>
  <si>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</si>
  <si>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</si>
  <si>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</si>
  <si>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</si>
  <si>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</si>
  <si>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</si>
  <si>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</si>
  <si>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</si>
  <si>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</si>
  <si>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</si>
  <si>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</si>
  <si>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</si>
  <si>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</si>
  <si>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</si>
  <si>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</si>
  <si>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</si>
  <si>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</si>
  <si>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</si>
  <si>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</si>
  <si>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</si>
  <si>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</si>
  <si>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</si>
  <si>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</si>
  <si>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</si>
  <si>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</si>
  <si>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</si>
  <si>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</si>
  <si>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</si>
  <si>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</si>
  <si>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</si>
  <si>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</si>
  <si>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</si>
  <si>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</si>
  <si>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</si>
  <si>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</si>
  <si>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</si>
  <si>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</si>
  <si>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</si>
  <si>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</si>
  <si>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</si>
  <si>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</si>
  <si>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</si>
  <si>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</si>
  <si>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</si>
  <si>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</si>
  <si>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</si>
  <si>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</si>
  <si>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</si>
  <si>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</si>
  <si>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</si>
  <si>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</si>
  <si>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</si>
  <si>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</si>
  <si>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</si>
  <si>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</si>
  <si>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</si>
  <si>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</si>
  <si>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</si>
  <si>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</si>
  <si>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</si>
  <si>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</si>
  <si>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</si>
  <si>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</si>
  <si>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</si>
  <si>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</si>
  <si>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</si>
  <si>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</si>
  <si>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</si>
  <si>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</si>
  <si>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</si>
  <si>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</si>
  <si>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</si>
  <si>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</si>
  <si>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</si>
  <si>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</si>
  <si>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</si>
  <si>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</si>
  <si>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</si>
  <si>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</si>
  <si>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</si>
  <si>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</si>
  <si>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</si>
  <si>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</si>
  <si>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</si>
  <si>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</si>
  <si>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</si>
  <si>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</si>
  <si>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</si>
  <si>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</si>
  <si>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</si>
  <si>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</si>
  <si>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</si>
  <si>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</si>
  <si>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</si>
  <si>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</si>
  <si>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</si>
  <si>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</si>
  <si>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</si>
  <si>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</si>
  <si>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</si>
  <si>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</si>
  <si>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</si>
  <si>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</si>
  <si>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</si>
  <si>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</si>
  <si>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</si>
  <si>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</si>
  <si>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</si>
  <si>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</si>
  <si>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</si>
  <si>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</si>
  <si>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</si>
  <si>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</si>
  <si>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</si>
  <si>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</si>
  <si>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</si>
  <si>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</si>
  <si>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</si>
  <si>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</si>
  <si>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</si>
  <si>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</si>
  <si>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</si>
  <si>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</si>
  <si>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</si>
  <si>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</si>
  <si>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</si>
  <si>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</si>
  <si>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</si>
  <si>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</si>
  <si>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</si>
  <si>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</si>
  <si>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</si>
  <si>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</si>
  <si>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</si>
  <si>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</si>
  <si>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</si>
  <si>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</si>
  <si>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</si>
  <si>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</si>
  <si>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</si>
  <si>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</si>
  <si>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</si>
  <si>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</si>
  <si>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</si>
  <si>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</si>
  <si>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</si>
  <si>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</si>
  <si>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</si>
  <si>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</si>
  <si>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</si>
  <si>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</si>
  <si>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</si>
  <si>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</si>
  <si>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</si>
  <si>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</si>
  <si>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</si>
  <si>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</si>
  <si>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</si>
  <si>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</si>
  <si>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</si>
  <si>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</si>
  <si>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</si>
  <si>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</si>
  <si>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</si>
  <si>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</si>
  <si>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</si>
  <si>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</si>
  <si>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</si>
  <si>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</si>
  <si>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</si>
  <si>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</si>
  <si>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</si>
  <si>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</si>
  <si>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</si>
  <si>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</si>
  <si>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</si>
  <si>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</si>
  <si>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</si>
  <si>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</si>
  <si>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</si>
  <si>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</si>
  <si>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</si>
  <si>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</si>
  <si>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</si>
  <si>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</si>
  <si>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</si>
  <si>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</si>
  <si>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</si>
  <si>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</si>
  <si>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</si>
  <si>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</si>
  <si>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</si>
  <si>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</si>
  <si>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</si>
  <si>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</si>
  <si>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</si>
  <si>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</si>
  <si>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</si>
  <si>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</si>
  <si>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</si>
  <si>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</si>
  <si>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</si>
  <si>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</si>
  <si>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</si>
  <si>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</si>
  <si>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</si>
  <si>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</si>
  <si>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</si>
  <si>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</si>
  <si>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</si>
  <si>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</si>
  <si>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</si>
  <si>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</si>
  <si>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</si>
  <si>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</si>
  <si>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</si>
  <si>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</si>
  <si>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</si>
  <si>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</si>
  <si>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</si>
  <si>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</si>
  <si>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</si>
  <si>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</si>
  <si>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</si>
  <si>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</si>
  <si>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</si>
  <si>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</si>
  <si>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</si>
  <si>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</si>
  <si>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</si>
  <si>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</si>
  <si>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</si>
  <si>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</si>
  <si>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</si>
  <si>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</si>
  <si>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</si>
  <si>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</si>
  <si>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</si>
  <si>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</si>
  <si>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</si>
  <si>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</si>
  <si>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</si>
  <si>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</si>
  <si>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</si>
  <si>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</si>
  <si>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</si>
  <si>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</si>
  <si>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</si>
  <si>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</si>
  <si>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</si>
  <si>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</si>
  <si>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</si>
  <si>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</si>
  <si>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</si>
  <si>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</si>
  <si>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</si>
  <si>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</si>
  <si>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</si>
  <si>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</si>
  <si>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</si>
  <si>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</si>
  <si>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</si>
  <si>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</si>
  <si>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</si>
  <si>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</si>
  <si>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</si>
  <si>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</si>
  <si>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</si>
  <si>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</si>
  <si>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</si>
  <si>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</si>
  <si>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</si>
  <si>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</si>
  <si>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</si>
  <si>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</si>
  <si>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</si>
  <si>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</si>
  <si>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</si>
  <si>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</si>
  <si>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</si>
  <si>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</si>
  <si>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</si>
  <si>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</si>
  <si>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</si>
  <si>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</si>
  <si>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</si>
  <si>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</si>
  <si>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</si>
  <si>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</si>
  <si>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</si>
  <si>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</si>
  <si>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</si>
  <si>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</si>
  <si>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</si>
  <si>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</si>
  <si>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</si>
  <si>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</si>
  <si>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</si>
  <si>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</si>
  <si>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</si>
  <si>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</si>
  <si>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</si>
  <si>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</si>
  <si>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</si>
  <si>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</si>
  <si>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</si>
  <si>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</si>
  <si>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</si>
  <si>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</si>
  <si>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</si>
  <si>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</si>
  <si>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</si>
  <si>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</si>
  <si>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</si>
  <si>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</si>
  <si>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</si>
  <si>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</si>
  <si>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</si>
  <si>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</si>
  <si>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</si>
  <si>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</si>
  <si>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</si>
  <si>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</si>
  <si>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</si>
  <si>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</si>
  <si>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</si>
  <si>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</si>
  <si>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</si>
  <si>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</si>
  <si>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</si>
  <si>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</si>
  <si>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</si>
  <si>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</si>
  <si>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</si>
  <si>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</si>
  <si>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</si>
  <si>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</si>
  <si>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</si>
  <si>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</si>
  <si>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</si>
  <si>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</si>
  <si>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</si>
  <si>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</si>
  <si>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</si>
  <si>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</si>
  <si>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</si>
  <si>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</si>
  <si>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</si>
  <si>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</si>
  <si>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</si>
  <si>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</si>
  <si>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</si>
  <si>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</si>
  <si>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</si>
  <si>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</si>
  <si>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</si>
  <si>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</si>
  <si>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</si>
  <si>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</si>
  <si>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</si>
  <si>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</si>
  <si>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</si>
  <si>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</si>
  <si>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</si>
  <si>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</si>
  <si>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</si>
  <si>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</si>
  <si>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</si>
  <si>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</si>
  <si>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</si>
  <si>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</si>
  <si>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</si>
  <si>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</si>
  <si>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</si>
  <si>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</si>
  <si>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</si>
  <si>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</si>
  <si>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</si>
  <si>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</si>
  <si>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</si>
  <si>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</si>
  <si>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</si>
  <si>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</si>
  <si>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</si>
  <si>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</si>
  <si>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</si>
  <si>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</si>
  <si>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</si>
  <si>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</si>
  <si>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</si>
  <si>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</si>
  <si>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</si>
  <si>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</si>
  <si>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</si>
  <si>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</si>
  <si>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</si>
  <si>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</si>
  <si>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</si>
  <si>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</si>
  <si>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</si>
  <si>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</si>
  <si>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</si>
  <si>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</si>
  <si>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</si>
  <si>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</si>
  <si>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</si>
  <si>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</si>
  <si>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</si>
  <si>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</si>
  <si>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</si>
  <si>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</si>
  <si>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</si>
  <si>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</si>
  <si>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</si>
  <si>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</si>
  <si>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</si>
  <si>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</si>
  <si>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</si>
  <si>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</si>
  <si>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</si>
  <si>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</si>
  <si>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</si>
  <si>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</si>
  <si>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</si>
  <si>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</si>
  <si>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</si>
  <si>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</si>
  <si>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</si>
  <si>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</si>
  <si>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</si>
  <si>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</si>
  <si>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</si>
  <si>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</si>
  <si>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</si>
  <si>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</si>
  <si>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</si>
  <si>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</si>
  <si>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</si>
  <si>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</si>
  <si>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</si>
  <si>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</si>
  <si>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</si>
  <si>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</si>
  <si>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</si>
  <si>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</si>
  <si>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</si>
  <si>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</si>
  <si>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</si>
  <si>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</si>
  <si>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</si>
  <si>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</si>
  <si>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</si>
  <si>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</si>
  <si>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</si>
  <si>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</si>
  <si>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</si>
  <si>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</si>
  <si>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</si>
  <si>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</si>
  <si>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</si>
  <si>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</si>
  <si>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</si>
  <si>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</si>
  <si>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</si>
  <si>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</si>
  <si>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</si>
  <si>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</si>
  <si>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</si>
  <si>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</si>
  <si>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</si>
  <si>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</si>
  <si>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</si>
  <si>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</si>
  <si>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</si>
  <si>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</si>
  <si>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</si>
  <si>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</si>
  <si>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</si>
  <si>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</si>
  <si>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</si>
  <si>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</si>
  <si>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</si>
  <si>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</si>
  <si>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</si>
  <si>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</si>
  <si>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</si>
  <si>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</si>
  <si>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</si>
  <si>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</si>
  <si>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</si>
  <si>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</si>
  <si>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</si>
  <si>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</si>
  <si>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</si>
  <si>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</si>
  <si>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</si>
  <si>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</si>
  <si>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</si>
  <si>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</si>
  <si>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</si>
  <si>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</si>
  <si>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</si>
  <si>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</si>
  <si>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</si>
  <si>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</si>
  <si>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</si>
  <si>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</si>
  <si>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</si>
  <si>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</si>
  <si>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</si>
  <si>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</si>
  <si>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</si>
  <si>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</si>
  <si>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</si>
  <si>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</si>
  <si>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</si>
  <si>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</si>
  <si>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</si>
  <si>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</si>
  <si>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</si>
  <si>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</si>
  <si>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</si>
  <si>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</si>
  <si>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</si>
  <si>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</si>
  <si>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</si>
  <si>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</si>
  <si>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</si>
  <si>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</si>
  <si>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</si>
  <si>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</si>
  <si>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</si>
  <si>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</si>
  <si>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</si>
  <si>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</si>
  <si>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</si>
  <si>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</si>
  <si>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</si>
  <si>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</si>
  <si>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</si>
  <si>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</si>
  <si>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</si>
  <si>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</si>
  <si>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</si>
  <si>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</si>
  <si>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</si>
  <si>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</si>
  <si>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</si>
  <si>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</si>
  <si>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</si>
  <si>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</si>
  <si>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</si>
  <si>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</si>
  <si>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</si>
  <si>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</si>
  <si>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</si>
  <si>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</si>
  <si>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</si>
  <si>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</si>
  <si>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</si>
  <si>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</si>
  <si>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</si>
  <si>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</si>
  <si>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</si>
  <si>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</si>
  <si>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</si>
  <si>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</si>
  <si>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</si>
  <si>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</si>
  <si>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</si>
  <si>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</si>
  <si>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</si>
  <si>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</si>
  <si>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</si>
  <si>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</si>
  <si>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</si>
  <si>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</si>
  <si>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</si>
  <si>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</si>
  <si>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</si>
  <si>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</si>
  <si>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</si>
  <si>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</si>
  <si>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</si>
  <si>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</si>
  <si>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</si>
  <si>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</si>
  <si>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</si>
  <si>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</si>
  <si>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</si>
  <si>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</si>
  <si>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</si>
  <si>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</si>
  <si>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</si>
  <si>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</si>
  <si>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</si>
  <si>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</si>
  <si>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</si>
  <si>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</si>
  <si>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</si>
  <si>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</si>
  <si>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</si>
  <si>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</si>
  <si>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</si>
  <si>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</si>
  <si>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</si>
  <si>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</si>
  <si>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</si>
  <si>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</si>
  <si>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</si>
  <si>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</si>
  <si>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</si>
  <si>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</si>
  <si>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</si>
  <si>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</si>
  <si>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</si>
  <si>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</si>
  <si>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</si>
  <si>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</si>
  <si>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</si>
  <si>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</si>
  <si>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</si>
  <si>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</si>
  <si>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</si>
  <si>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</si>
  <si>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</si>
  <si>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</si>
  <si>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</si>
  <si>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</si>
  <si>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</si>
  <si>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</si>
  <si>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</si>
  <si>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</si>
  <si>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</si>
  <si>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</si>
  <si>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</si>
  <si>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</si>
  <si>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</si>
  <si>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</si>
  <si>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</si>
  <si>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</si>
  <si>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</si>
  <si>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</si>
  <si>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</si>
  <si>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</si>
  <si>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</si>
  <si>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</si>
  <si>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</si>
  <si>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</si>
  <si>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</si>
  <si>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</si>
  <si>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</si>
  <si>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</si>
  <si>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</si>
  <si>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</si>
  <si>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</si>
  <si>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</si>
  <si>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</si>
  <si>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</si>
  <si>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</si>
  <si>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</si>
  <si>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</si>
  <si>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</si>
  <si>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</si>
  <si>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</si>
  <si>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</si>
  <si>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</si>
  <si>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</si>
  <si>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</si>
  <si>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</si>
  <si>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</si>
  <si>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</si>
  <si>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</si>
  <si>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</si>
  <si>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</si>
  <si>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</si>
  <si>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</si>
  <si>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</si>
  <si>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</si>
  <si>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</si>
  <si>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</si>
  <si>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</si>
  <si>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</si>
  <si>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</si>
  <si>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</si>
  <si>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</si>
  <si>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</si>
  <si>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</si>
  <si>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</si>
  <si>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</si>
  <si>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</si>
  <si>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</si>
  <si>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</si>
  <si>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</si>
  <si>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</si>
  <si>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</si>
  <si>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</si>
  <si>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</si>
  <si>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</si>
  <si>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</si>
  <si>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</si>
  <si>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</si>
  <si>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</si>
  <si>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</si>
  <si>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</si>
  <si>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</si>
  <si>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</si>
  <si>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</si>
  <si>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</si>
  <si>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</si>
  <si>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</si>
  <si>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</si>
  <si>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</si>
  <si>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</si>
  <si>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</si>
  <si>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</si>
  <si>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</si>
  <si>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</si>
  <si>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</si>
  <si>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</si>
  <si>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</si>
  <si>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</si>
  <si>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</si>
  <si>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</si>
  <si>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</si>
  <si>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</si>
  <si>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</si>
  <si>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</si>
  <si>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</si>
  <si>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</si>
  <si>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</si>
  <si>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</si>
  <si>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</si>
  <si>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</si>
  <si>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</si>
  <si>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</si>
  <si>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</si>
  <si>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</si>
  <si>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</si>
  <si>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</si>
  <si>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</si>
  <si>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</si>
  <si>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</si>
  <si>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</si>
  <si>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</si>
  <si>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</si>
  <si>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</si>
  <si>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</si>
  <si>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</si>
  <si>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</si>
  <si>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</si>
  <si>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</si>
  <si>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</si>
  <si>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</si>
  <si>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</si>
  <si>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</si>
  <si>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</si>
  <si>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</si>
  <si>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</si>
  <si>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</si>
  <si>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</si>
  <si>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</si>
  <si>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</si>
  <si>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</si>
  <si>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</si>
  <si>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</si>
  <si>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</si>
  <si>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</si>
  <si>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</si>
  <si>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</si>
  <si>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</si>
  <si>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</si>
  <si>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</si>
  <si>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</si>
  <si>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</si>
  <si>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</si>
  <si>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</si>
  <si>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</si>
  <si>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</si>
  <si>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</si>
  <si>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</si>
  <si>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</si>
  <si>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</si>
  <si>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</si>
  <si>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</si>
  <si>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</si>
  <si>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</si>
  <si>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</si>
  <si>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</si>
  <si>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</si>
  <si>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</si>
  <si>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</si>
  <si>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</si>
  <si>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</si>
  <si>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</si>
  <si>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</si>
  <si>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</si>
  <si>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</si>
  <si>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</si>
  <si>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</si>
  <si>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</si>
  <si>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</si>
  <si>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</si>
  <si>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</si>
  <si>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</si>
  <si>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</si>
  <si>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</si>
  <si>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</si>
  <si>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</si>
  <si>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</si>
  <si>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</si>
  <si>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</si>
  <si>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</si>
  <si>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</si>
  <si>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</si>
  <si>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</si>
  <si>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</si>
  <si>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</si>
  <si>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</si>
  <si>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</si>
  <si>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</si>
  <si>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</si>
  <si>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</si>
  <si>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</si>
  <si>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</si>
  <si>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</si>
  <si>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</si>
  <si>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</si>
  <si>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</si>
  <si>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</si>
  <si>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</si>
  <si>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</si>
  <si>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</si>
  <si>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</si>
  <si>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</si>
  <si>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</si>
  <si>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</si>
  <si>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</si>
  <si>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</si>
  <si>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</si>
  <si>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</si>
  <si>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</si>
  <si>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</si>
  <si>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</si>
  <si>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</si>
  <si>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</si>
  <si>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</si>
  <si>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</si>
  <si>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</si>
  <si>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</si>
  <si>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</si>
  <si>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</si>
  <si>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</si>
  <si>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</si>
  <si>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</si>
  <si>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</si>
  <si>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</si>
  <si>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</si>
  <si>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</si>
  <si>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</si>
  <si>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</si>
  <si>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</si>
  <si>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</si>
  <si>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</si>
  <si>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</si>
  <si>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</si>
  <si>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</si>
  <si>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</si>
  <si>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</si>
  <si>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</si>
  <si>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</si>
  <si>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</si>
  <si>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</si>
  <si>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</si>
  <si>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</si>
  <si>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</si>
  <si>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</si>
  <si>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</si>
  <si>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</si>
  <si>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</si>
  <si>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</si>
  <si>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</si>
  <si>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</si>
  <si>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</si>
  <si>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</si>
  <si>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</si>
  <si>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</si>
  <si>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</si>
  <si>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</si>
  <si>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</si>
  <si>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</si>
  <si>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</si>
  <si>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</si>
  <si>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</si>
  <si>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</si>
  <si>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</si>
  <si>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</si>
  <si>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</si>
  <si>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</si>
  <si>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</si>
  <si>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</si>
  <si>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</si>
  <si>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</si>
  <si>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</si>
  <si>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</si>
  <si>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</si>
  <si>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</si>
  <si>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</si>
  <si>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</si>
  <si>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</si>
  <si>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</si>
  <si>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</si>
  <si>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</si>
  <si>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</si>
  <si>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</si>
  <si>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</si>
  <si>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</si>
  <si>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</si>
  <si>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</si>
  <si>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</si>
  <si>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</si>
  <si>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</si>
  <si>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</si>
  <si>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</si>
  <si>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</si>
  <si>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</si>
  <si>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</si>
  <si>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</si>
  <si>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</si>
  <si>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</si>
  <si>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</si>
  <si>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</si>
  <si>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</si>
  <si>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</si>
  <si>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</si>
  <si>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</si>
  <si>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</si>
  <si>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</si>
  <si>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</si>
  <si>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</si>
  <si>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</si>
  <si>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</si>
  <si>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</si>
  <si>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</si>
  <si>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</si>
  <si>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</si>
  <si>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</si>
  <si>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</si>
  <si>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</si>
  <si>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</si>
  <si>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</si>
  <si>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</si>
  <si>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</si>
  <si>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</si>
  <si>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</si>
  <si>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</si>
  <si>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</si>
  <si>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</si>
  <si>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</si>
  <si>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</si>
  <si>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</si>
  <si>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</si>
  <si>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</si>
  <si>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</si>
  <si>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</si>
  <si>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</si>
  <si>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</si>
  <si>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</si>
  <si>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</si>
  <si>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</si>
  <si>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</si>
  <si>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</si>
  <si>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</si>
  <si>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</si>
  <si>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</si>
  <si>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</si>
  <si>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</si>
  <si>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</si>
  <si>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</si>
  <si>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</si>
  <si>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</si>
  <si>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</si>
  <si>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</si>
  <si>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</si>
  <si>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</si>
  <si>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</si>
  <si>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</si>
  <si>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</si>
  <si>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</si>
  <si>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</si>
  <si>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</si>
  <si>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</si>
  <si>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</si>
  <si>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</si>
  <si>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</si>
  <si>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</si>
  <si>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</si>
  <si>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</si>
  <si>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</si>
  <si>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</si>
  <si>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</si>
  <si>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</si>
  <si>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</si>
  <si>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</si>
  <si>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</si>
  <si>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</si>
  <si>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</si>
  <si>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</si>
  <si>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</si>
  <si>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</si>
  <si>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</si>
  <si>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</si>
  <si>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</si>
  <si>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</si>
  <si>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</si>
  <si>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</si>
  <si>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</si>
  <si>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</si>
  <si>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</si>
  <si>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</si>
  <si>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</si>
  <si>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</si>
  <si>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</si>
  <si>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</si>
  <si>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</si>
  <si>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</si>
  <si>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</si>
  <si>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</si>
  <si>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</si>
  <si>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</si>
  <si>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</si>
  <si>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</si>
  <si>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</si>
  <si>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</si>
  <si>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</si>
  <si>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</si>
  <si>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</si>
  <si>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</si>
  <si>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</si>
  <si>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</si>
  <si>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</si>
  <si>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</si>
  <si>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</si>
  <si>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</si>
  <si>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</si>
  <si>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</si>
  <si>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</si>
  <si>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</si>
  <si>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</si>
  <si>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</si>
  <si>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</si>
  <si>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</si>
  <si>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</si>
  <si>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</si>
  <si>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</si>
  <si>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</si>
  <si>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</si>
  <si>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</si>
  <si>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</si>
  <si>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</si>
  <si>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</si>
  <si>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</si>
  <si>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</si>
  <si>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</si>
  <si>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</si>
  <si>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</si>
  <si>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</si>
  <si>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</si>
  <si>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</si>
  <si>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</si>
  <si>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</si>
  <si>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</si>
  <si>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</si>
  <si>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</si>
  <si>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</si>
  <si>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</si>
  <si>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</si>
  <si>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</si>
  <si>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</si>
  <si>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</si>
  <si>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</si>
  <si>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</si>
  <si>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</si>
  <si>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</si>
  <si>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</si>
  <si>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</si>
  <si>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</si>
  <si>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</si>
  <si>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</si>
  <si>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</si>
  <si>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</si>
  <si>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</si>
  <si>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</si>
  <si>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</si>
  <si>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</si>
  <si>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</si>
  <si>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</si>
  <si>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</si>
  <si>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</si>
  <si>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</si>
  <si>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</si>
  <si>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</si>
  <si>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</si>
  <si>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</si>
  <si>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</si>
  <si>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</si>
  <si>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</si>
  <si>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</si>
  <si>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</si>
  <si>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</si>
  <si>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</si>
  <si>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</si>
  <si>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</si>
  <si>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</si>
  <si>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</si>
  <si>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</si>
  <si>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</si>
  <si>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</si>
  <si>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</si>
  <si>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</si>
  <si>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</si>
  <si>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</si>
  <si>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</si>
  <si>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</si>
  <si>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</si>
  <si>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</si>
  <si>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</si>
  <si>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</si>
  <si>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</si>
  <si>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</si>
  <si>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</si>
  <si>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</si>
  <si>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</si>
  <si>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</si>
  <si>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</si>
  <si>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</si>
  <si>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</si>
  <si>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</si>
  <si>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</si>
  <si>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</si>
  <si>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</si>
  <si>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</si>
  <si>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</si>
  <si>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</si>
  <si>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</si>
  <si>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</si>
  <si>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</si>
  <si>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</si>
  <si>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</si>
  <si>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</si>
  <si>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</si>
  <si>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</si>
  <si>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</si>
  <si>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</si>
  <si>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</si>
  <si>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</si>
  <si>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</si>
  <si>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</si>
  <si>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</si>
  <si>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</si>
  <si>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</si>
  <si>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</si>
  <si>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</si>
  <si>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</si>
  <si>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</si>
  <si>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</si>
  <si>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</si>
  <si>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</si>
  <si>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</si>
  <si>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</si>
  <si>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</si>
  <si>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</si>
  <si>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</si>
  <si>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</si>
  <si>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</si>
  <si>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</si>
  <si>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</si>
  <si>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</si>
  <si>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</si>
  <si>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</si>
  <si>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</si>
  <si>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</si>
  <si>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</si>
  <si>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</si>
  <si>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</si>
  <si>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</si>
  <si>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</si>
  <si>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</si>
  <si>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</si>
  <si>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</si>
  <si>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</si>
  <si>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</si>
  <si>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</si>
  <si>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</si>
  <si>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</si>
  <si>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</si>
  <si>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</si>
  <si>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</si>
  <si>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</si>
  <si>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</si>
  <si>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</si>
  <si>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</si>
  <si>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</si>
  <si>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</si>
  <si>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</si>
  <si>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</si>
  <si>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</si>
  <si>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</si>
  <si>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</si>
  <si>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</si>
  <si>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</si>
  <si>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</si>
  <si>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</si>
  <si>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</si>
  <si>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</si>
  <si>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</si>
  <si>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</si>
  <si>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</si>
  <si>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</si>
  <si>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</si>
  <si>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</si>
  <si>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</si>
  <si>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</si>
  <si>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</si>
  <si>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</si>
  <si>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</si>
  <si>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</si>
  <si>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</si>
  <si>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</si>
  <si>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</si>
  <si>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</si>
  <si>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</si>
  <si>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</si>
  <si>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</si>
  <si>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</si>
  <si>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</si>
  <si>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</si>
  <si>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</si>
  <si>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</si>
  <si>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</si>
  <si>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</si>
  <si>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</si>
  <si>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</si>
  <si>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</si>
  <si>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</si>
  <si>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</si>
  <si>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</si>
  <si>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</si>
  <si>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</si>
  <si>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</si>
  <si>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</si>
  <si>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</si>
  <si>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</si>
  <si>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</si>
  <si>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</si>
  <si>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</si>
  <si>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</si>
  <si>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</si>
  <si>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</si>
  <si>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</si>
  <si>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</si>
  <si>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</si>
  <si>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</si>
  <si>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</si>
  <si>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</si>
  <si>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</si>
  <si>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</si>
  <si>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</si>
  <si>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</si>
  <si>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</si>
  <si>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</si>
  <si>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</si>
  <si>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</si>
  <si>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</si>
  <si>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</si>
  <si>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</si>
  <si>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</si>
  <si>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</si>
  <si>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</si>
  <si>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</si>
  <si>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</si>
  <si>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</si>
  <si>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</si>
  <si>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</si>
  <si>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</si>
  <si>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</si>
  <si>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</si>
  <si>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</si>
  <si>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</si>
  <si>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</si>
  <si>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</si>
  <si>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</si>
  <si>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</si>
  <si>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</si>
  <si>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</si>
  <si>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</si>
  <si>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</si>
  <si>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</si>
  <si>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</si>
  <si>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</si>
  <si>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</si>
  <si>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</si>
  <si>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</si>
  <si>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</si>
  <si>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</si>
  <si>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</si>
  <si>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</si>
  <si>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</si>
  <si>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</si>
  <si>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</si>
  <si>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</si>
  <si>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</si>
  <si>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</si>
  <si>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</si>
  <si>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</si>
  <si>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</si>
  <si>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</si>
  <si>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</si>
  <si>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</si>
  <si>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</si>
  <si>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</si>
  <si>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</si>
  <si>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</si>
  <si>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</si>
  <si>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</si>
  <si>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</si>
  <si>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</si>
  <si>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</si>
  <si>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</si>
  <si>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</si>
  <si>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</si>
  <si>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</si>
  <si>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</si>
  <si>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</si>
  <si>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</si>
  <si>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</si>
  <si>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</si>
  <si>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</si>
  <si>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</si>
  <si>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</si>
  <si>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</si>
  <si>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</si>
  <si>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</si>
  <si>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</si>
  <si>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</si>
  <si>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</si>
  <si>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</si>
  <si>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</si>
  <si>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</si>
  <si>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</si>
  <si>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</si>
  <si>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</si>
  <si>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</si>
  <si>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</si>
  <si>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</si>
  <si>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</si>
  <si>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</si>
  <si>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</si>
  <si>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</si>
  <si>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</si>
  <si>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</si>
  <si>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</si>
  <si>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</si>
  <si>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</si>
  <si>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</si>
  <si>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</si>
  <si>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</si>
  <si>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</si>
  <si>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</si>
  <si>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</si>
  <si>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</si>
  <si>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</si>
  <si>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</si>
  <si>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</si>
  <si>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</si>
  <si>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</si>
  <si>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</si>
  <si>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</si>
  <si>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</si>
  <si>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</si>
  <si>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</si>
  <si>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</si>
  <si>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</si>
  <si>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</si>
  <si>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</si>
  <si>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</si>
  <si>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</si>
  <si>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</si>
  <si>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</si>
  <si>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</si>
  <si>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</si>
  <si>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</si>
  <si>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</si>
  <si>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</si>
  <si>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</si>
  <si>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</si>
  <si>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</si>
  <si>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</si>
  <si>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</si>
  <si>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</si>
  <si>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</si>
  <si>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</si>
  <si>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</si>
  <si>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</si>
  <si>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</si>
  <si>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</si>
  <si>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</si>
  <si>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</si>
  <si>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</si>
  <si>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</si>
  <si>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</si>
  <si>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</si>
  <si>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</si>
  <si>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</si>
  <si>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</si>
  <si>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</si>
  <si>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</si>
  <si>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</si>
  <si>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</si>
  <si>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</si>
  <si>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</si>
  <si>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</si>
  <si>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</si>
  <si>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</si>
  <si>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</si>
  <si>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</si>
  <si>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</si>
  <si>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</si>
  <si>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</si>
  <si>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</si>
  <si>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</si>
  <si>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</si>
  <si>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</si>
  <si>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</si>
  <si>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</si>
  <si>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</si>
  <si>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</si>
  <si>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</si>
  <si>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</si>
  <si>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</si>
  <si>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</si>
  <si>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</si>
  <si>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</si>
  <si>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</si>
  <si>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</si>
  <si>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</si>
  <si>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</si>
  <si>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</si>
  <si>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</si>
  <si>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</si>
  <si>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</si>
  <si>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</si>
  <si>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</si>
  <si>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</si>
  <si>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</si>
  <si>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</si>
  <si>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</si>
  <si>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</si>
  <si>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</si>
  <si>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</si>
  <si>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</si>
  <si>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</si>
  <si>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</si>
  <si>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</si>
  <si>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</si>
  <si>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</si>
  <si>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</si>
  <si>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</si>
  <si>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</si>
  <si>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</si>
  <si>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</si>
  <si>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</si>
  <si>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</si>
  <si>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</si>
  <si>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</si>
  <si>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</si>
  <si>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</si>
  <si>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</si>
  <si>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</si>
  <si>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</si>
  <si>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</si>
  <si>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</si>
  <si>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</si>
  <si>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</si>
  <si>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</si>
  <si>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</si>
  <si>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</si>
  <si>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</si>
  <si>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</si>
  <si>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</si>
  <si>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</si>
  <si>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</si>
  <si>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</si>
  <si>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</si>
  <si>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</si>
  <si>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</si>
  <si>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</si>
  <si>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</si>
  <si>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</si>
  <si>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</si>
  <si>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</si>
  <si>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</si>
  <si>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</si>
  <si>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</si>
  <si>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</si>
  <si>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</si>
  <si>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</si>
  <si>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</si>
  <si>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</si>
  <si>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</si>
  <si>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</si>
  <si>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</si>
  <si>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</si>
  <si>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</si>
  <si>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</si>
  <si>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</si>
  <si>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</si>
  <si>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</si>
  <si>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</si>
  <si>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</si>
  <si>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</si>
  <si>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</si>
  <si>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</si>
  <si>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</si>
  <si>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</si>
  <si>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</si>
  <si>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</si>
  <si>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</si>
  <si>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</si>
  <si>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</si>
  <si>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</si>
  <si>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</si>
  <si>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</si>
  <si>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</si>
  <si>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</si>
  <si>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</si>
  <si>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</si>
  <si>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</si>
  <si>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</si>
  <si>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</si>
  <si>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</si>
  <si>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</si>
  <si>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</si>
  <si>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</si>
  <si>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</si>
  <si>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</si>
  <si>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</si>
  <si>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</si>
  <si>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</si>
  <si>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</si>
  <si>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</si>
  <si>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</si>
  <si>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</si>
  <si>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</si>
  <si>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</si>
  <si>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</si>
  <si>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</si>
  <si>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</si>
  <si>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</si>
  <si>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</si>
  <si>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</si>
  <si>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</si>
  <si>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</si>
  <si>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</si>
  <si>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</si>
  <si>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</si>
  <si>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</si>
  <si>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</si>
  <si>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</si>
  <si>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</si>
  <si>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</si>
  <si>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</si>
  <si>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</si>
  <si>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</si>
  <si>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</si>
  <si>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</si>
  <si>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</si>
  <si>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</si>
  <si>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</si>
  <si>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</si>
  <si>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</si>
  <si>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</si>
  <si>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</si>
  <si>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</si>
  <si>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</si>
  <si>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</si>
  <si>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</si>
  <si>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</si>
  <si>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</si>
  <si>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</si>
  <si>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</si>
  <si>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</si>
  <si>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</si>
  <si>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</si>
  <si>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</si>
  <si>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</si>
  <si>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</si>
  <si>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</si>
  <si>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</si>
  <si>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</si>
  <si>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</si>
  <si>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</si>
  <si>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</si>
  <si>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</si>
  <si>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</si>
  <si>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</si>
  <si>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</si>
  <si>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</si>
  <si>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</si>
  <si>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</si>
  <si>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</si>
  <si>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</si>
  <si>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</si>
  <si>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</si>
  <si>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</si>
  <si>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</si>
  <si>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</si>
  <si>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</si>
  <si>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</si>
  <si>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</si>
  <si>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</si>
  <si>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</si>
  <si>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</si>
  <si>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</si>
  <si>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</si>
  <si>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</si>
  <si>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</si>
  <si>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</si>
  <si>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</si>
  <si>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</si>
  <si>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</si>
  <si>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</si>
  <si>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</si>
  <si>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</si>
  <si>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</si>
  <si>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</si>
  <si>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</si>
  <si>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</si>
  <si>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</si>
  <si>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</si>
  <si>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</si>
  <si>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</si>
  <si>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</si>
  <si>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</si>
  <si>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</si>
  <si>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</si>
  <si>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</si>
  <si>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</si>
  <si>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</si>
  <si>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</si>
  <si>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</si>
  <si>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</si>
  <si>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</si>
  <si>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</si>
  <si>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</si>
  <si>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</si>
  <si>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</si>
  <si>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</si>
  <si>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</si>
  <si>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</si>
  <si>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</si>
  <si>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</si>
  <si>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</si>
  <si>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</si>
  <si>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</si>
  <si>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</si>
  <si>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</si>
  <si>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</si>
  <si>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</si>
  <si>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</si>
  <si>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</si>
  <si>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</si>
  <si>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</si>
  <si>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</si>
  <si>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</si>
  <si>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</si>
  <si>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</si>
  <si>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</si>
  <si>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</si>
  <si>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</si>
  <si>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</si>
  <si>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</si>
  <si>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</si>
  <si>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</si>
  <si>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</si>
  <si>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</si>
  <si>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</si>
  <si>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</si>
  <si>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</si>
  <si>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</si>
  <si>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</si>
  <si>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</si>
  <si>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</si>
  <si>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</si>
  <si>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</si>
  <si>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</si>
  <si>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</si>
  <si>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</si>
  <si>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</si>
  <si>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</si>
  <si>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</si>
  <si>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</si>
  <si>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</si>
  <si>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</si>
  <si>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</si>
  <si>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</si>
  <si>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</si>
  <si>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</si>
  <si>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</si>
  <si>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</si>
  <si>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</si>
  <si>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</si>
  <si>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</si>
  <si>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</si>
  <si>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</si>
  <si>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</si>
  <si>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</si>
  <si>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</si>
  <si>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</si>
  <si>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</si>
  <si>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</si>
  <si>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</si>
  <si>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</si>
  <si>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</si>
  <si>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</si>
  <si>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</si>
  <si>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</si>
  <si>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</si>
  <si>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</si>
  <si>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</si>
  <si>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</si>
  <si>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</si>
  <si>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</si>
  <si>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</si>
  <si>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</si>
  <si>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</si>
  <si>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</si>
  <si>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</si>
  <si>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</si>
  <si>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</si>
  <si>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</si>
  <si>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</si>
  <si>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</si>
  <si>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</si>
  <si>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</si>
  <si>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</si>
  <si>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</si>
  <si>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</si>
  <si>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</si>
  <si>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</si>
  <si>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</si>
  <si>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</si>
  <si>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</si>
  <si>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</si>
  <si>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</si>
  <si>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</si>
  <si>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</si>
  <si>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</si>
  <si>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</si>
  <si>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</si>
  <si>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</si>
  <si>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</si>
  <si>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</si>
  <si>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</si>
  <si>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</si>
  <si>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</si>
  <si>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</si>
  <si>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</si>
  <si>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</si>
  <si>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</si>
  <si>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</si>
  <si>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</si>
  <si>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</si>
  <si>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</si>
  <si>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</si>
  <si>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</si>
  <si>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</si>
  <si>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</si>
  <si>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</si>
  <si>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</si>
  <si>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</si>
  <si>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</si>
  <si>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</si>
  <si>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</si>
  <si>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</si>
  <si>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</si>
  <si>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</si>
  <si>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</si>
  <si>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</si>
  <si>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</si>
  <si>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</si>
  <si>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</si>
  <si>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</si>
  <si>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</si>
  <si>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</si>
  <si>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</si>
  <si>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</si>
  <si>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</si>
  <si>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</si>
  <si>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</si>
  <si>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</si>
  <si>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</si>
  <si>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</si>
  <si>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</si>
  <si>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</si>
  <si>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</si>
  <si>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</si>
  <si>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</si>
  <si>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</si>
  <si>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</si>
  <si>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</si>
  <si>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</si>
  <si>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</si>
  <si>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</si>
  <si>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</si>
  <si>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</si>
  <si>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</si>
  <si>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</si>
  <si>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</si>
  <si>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</si>
  <si>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</si>
  <si>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</si>
  <si>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</si>
  <si>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</si>
  <si>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</si>
  <si>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</si>
  <si>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</si>
  <si>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</si>
  <si>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</si>
  <si>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</si>
  <si>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</si>
  <si>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</si>
  <si>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</si>
  <si>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</si>
  <si>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</si>
  <si>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</si>
  <si>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</si>
  <si>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</si>
  <si>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</si>
  <si>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</si>
  <si>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</si>
  <si>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</si>
  <si>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</si>
  <si>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</si>
  <si>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</si>
  <si>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</si>
  <si>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</si>
  <si>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</si>
  <si>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</si>
  <si>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</si>
  <si>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</si>
  <si>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</si>
  <si>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</si>
  <si>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</si>
  <si>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</si>
  <si>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</si>
  <si>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</si>
  <si>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</si>
  <si>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</si>
  <si>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</si>
  <si>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</si>
  <si>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</si>
  <si>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</si>
  <si>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</si>
  <si>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</si>
  <si>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</si>
  <si>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</si>
  <si>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</si>
  <si>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</si>
  <si>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</si>
  <si>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</si>
  <si>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</si>
  <si>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</si>
  <si>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</si>
  <si>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</si>
  <si>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</si>
  <si>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</si>
  <si>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</si>
  <si>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</si>
  <si>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</si>
  <si>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</si>
  <si>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</si>
  <si>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</si>
  <si>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</si>
  <si>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</si>
  <si>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</si>
  <si>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</si>
  <si>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</si>
  <si>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</si>
  <si>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</si>
  <si>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</si>
  <si>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</si>
  <si>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</si>
  <si>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</si>
  <si>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</si>
  <si>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</si>
  <si>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</si>
  <si>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</si>
  <si>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</si>
  <si>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</si>
  <si>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</si>
  <si>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</si>
  <si>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</si>
  <si>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</si>
  <si>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</si>
  <si>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</si>
  <si>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</si>
  <si>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</si>
  <si>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</si>
  <si>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</si>
  <si>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</si>
  <si>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</si>
  <si>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</si>
  <si>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</si>
  <si>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</si>
  <si>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</si>
  <si>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</si>
  <si>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</si>
  <si>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</si>
  <si>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</si>
  <si>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</si>
  <si>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</si>
  <si>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</si>
  <si>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</si>
  <si>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</si>
  <si>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</si>
  <si>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</si>
  <si>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</si>
  <si>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</si>
  <si>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</si>
  <si>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</si>
  <si>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</si>
  <si>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</si>
  <si>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</si>
  <si>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</si>
  <si>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</si>
  <si>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</si>
  <si>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</si>
  <si>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</si>
  <si>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</si>
  <si>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</si>
  <si>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</si>
  <si>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</si>
  <si>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</si>
  <si>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</si>
  <si>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</si>
  <si>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</si>
  <si>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</si>
  <si>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</si>
  <si>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</si>
  <si>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</si>
  <si>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</si>
  <si>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</si>
  <si>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</si>
  <si>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</si>
  <si>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</si>
  <si>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</si>
  <si>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</si>
  <si>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</si>
  <si>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</si>
  <si>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</si>
  <si>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</si>
  <si>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</si>
  <si>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</si>
  <si>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</si>
  <si>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</si>
  <si>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</si>
  <si>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</si>
  <si>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</si>
  <si>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</si>
  <si>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</si>
  <si>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</si>
  <si>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</si>
  <si>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</si>
  <si>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</si>
  <si>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</si>
  <si>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</si>
  <si>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</si>
  <si>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</si>
  <si>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</si>
  <si>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</si>
  <si>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</si>
  <si>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</si>
  <si>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</si>
  <si>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</si>
  <si>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</si>
  <si>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</si>
  <si>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</si>
  <si>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</si>
  <si>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</si>
  <si>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</si>
  <si>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</si>
  <si>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</si>
  <si>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</si>
  <si>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</si>
  <si>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</si>
  <si>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</si>
  <si>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</si>
  <si>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</si>
  <si>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</si>
  <si>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</si>
  <si>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</si>
  <si>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</si>
  <si>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</si>
  <si>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</si>
  <si>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</si>
  <si>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</si>
  <si>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</si>
  <si>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</si>
  <si>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</si>
  <si>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</si>
  <si>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</si>
  <si>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</si>
  <si>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</si>
  <si>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</si>
  <si>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</si>
  <si>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</si>
  <si>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</si>
  <si>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</si>
  <si>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</si>
  <si>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</si>
  <si>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</si>
  <si>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</si>
  <si>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</si>
  <si>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</si>
  <si>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</si>
  <si>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</si>
  <si>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</si>
  <si>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</si>
  <si>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</si>
  <si>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</si>
  <si>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</si>
  <si>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</si>
  <si>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</si>
  <si>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</si>
  <si>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</si>
  <si>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</si>
  <si>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</si>
  <si>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</si>
  <si>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</si>
  <si>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</si>
  <si>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</si>
  <si>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</si>
  <si>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</si>
  <si>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</si>
  <si>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</si>
  <si>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</si>
  <si>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</si>
  <si>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</si>
  <si>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</si>
  <si>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</si>
  <si>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</si>
  <si>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</si>
  <si>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</si>
  <si>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</si>
  <si>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</si>
  <si>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</si>
  <si>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</si>
  <si>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</si>
  <si>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</si>
  <si>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</si>
  <si>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</si>
  <si>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</si>
  <si>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</si>
  <si>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</si>
  <si>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</si>
  <si>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</si>
  <si>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</si>
  <si>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</si>
  <si>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</si>
  <si>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</si>
  <si>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</si>
  <si>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</si>
  <si>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</si>
  <si>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</si>
  <si>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</si>
  <si>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</si>
  <si>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</si>
  <si>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</si>
  <si>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</si>
  <si>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</si>
  <si>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</si>
  <si>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</si>
  <si>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</si>
  <si>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</si>
  <si>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</si>
  <si>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</si>
  <si>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</si>
  <si>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</si>
  <si>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</si>
  <si>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</si>
  <si>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</si>
  <si>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</si>
  <si>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</si>
  <si>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</si>
  <si>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</si>
  <si>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</si>
  <si>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</si>
  <si>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</si>
  <si>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</si>
  <si>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</si>
  <si>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</si>
  <si>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</si>
  <si>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</si>
  <si>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</si>
  <si>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</si>
  <si>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</si>
  <si>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</si>
  <si>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</si>
  <si>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</si>
  <si>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</si>
  <si>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</si>
  <si>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</si>
  <si>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</si>
  <si>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</si>
  <si>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</si>
  <si>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</si>
  <si>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</si>
  <si>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</si>
  <si>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</si>
  <si>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</si>
  <si>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</si>
  <si>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</si>
  <si>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</si>
  <si>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</si>
  <si>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</si>
  <si>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</si>
  <si>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</si>
  <si>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</si>
  <si>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</si>
  <si>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</si>
  <si>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</si>
  <si>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</si>
  <si>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</si>
  <si>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</si>
  <si>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</si>
  <si>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</si>
  <si>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</si>
  <si>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</si>
  <si>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</si>
  <si>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</si>
  <si>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</si>
  <si>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</si>
  <si>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</si>
  <si>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</si>
  <si>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</si>
  <si>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</si>
  <si>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</si>
  <si>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</si>
  <si>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</si>
  <si>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</si>
  <si>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</si>
  <si>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</si>
  <si>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</si>
  <si>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</si>
  <si>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</si>
  <si>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</si>
  <si>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</si>
  <si>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</si>
  <si>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</si>
  <si>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</si>
  <si>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</si>
  <si>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</si>
  <si>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</si>
  <si>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</si>
  <si>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</si>
  <si>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</si>
  <si>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</si>
  <si>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</si>
  <si>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</si>
  <si>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</si>
  <si>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</si>
  <si>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</si>
  <si>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</si>
  <si>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</si>
  <si>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</si>
  <si>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</si>
  <si>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</si>
  <si>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</si>
  <si>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</si>
  <si>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</si>
  <si>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</si>
  <si>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</si>
  <si>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</si>
  <si>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</si>
  <si>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</si>
  <si>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</si>
  <si>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</si>
  <si>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</si>
  <si>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</si>
  <si>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</si>
  <si>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</si>
  <si>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</si>
  <si>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</si>
  <si>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</si>
  <si>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</si>
  <si>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</si>
  <si>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</si>
  <si>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</si>
  <si>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</si>
  <si>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</si>
  <si>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</si>
  <si>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</si>
  <si>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</si>
  <si>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</si>
  <si>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</si>
  <si>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</si>
  <si>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</si>
  <si>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</si>
  <si>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</si>
  <si>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</si>
  <si>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</si>
  <si>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</si>
  <si>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</si>
  <si>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</si>
  <si>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</si>
  <si>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</si>
  <si>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</si>
  <si>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</si>
  <si>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</si>
  <si>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</si>
  <si>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</si>
  <si>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</si>
  <si>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</si>
  <si>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</si>
  <si>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</si>
  <si>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</si>
  <si>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</si>
  <si>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</si>
  <si>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</si>
  <si>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</si>
  <si>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</si>
  <si>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</si>
  <si>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</si>
  <si>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</si>
  <si>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</si>
  <si>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</si>
  <si>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</si>
  <si>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</si>
  <si>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</si>
  <si>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</si>
  <si>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</si>
  <si>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</si>
  <si>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</si>
  <si>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</si>
  <si>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</si>
  <si>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</si>
  <si>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</si>
  <si>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</si>
  <si>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</si>
  <si>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</si>
  <si>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</si>
  <si>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</si>
  <si>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</si>
  <si>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</si>
  <si>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</si>
  <si>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</si>
  <si>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</si>
  <si>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</si>
  <si>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</si>
  <si>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</si>
  <si>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</si>
  <si>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</si>
  <si>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</si>
  <si>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</si>
  <si>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</si>
  <si>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</si>
  <si>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</si>
  <si>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</si>
  <si>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</si>
  <si>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</si>
  <si>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</si>
  <si>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</si>
  <si>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</si>
  <si>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</si>
  <si>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</si>
  <si>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</si>
  <si>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</si>
  <si>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</si>
  <si>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</si>
  <si>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</si>
  <si>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</si>
  <si>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</si>
  <si>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</si>
  <si>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</si>
  <si>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</si>
  <si>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</si>
  <si>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</si>
  <si>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</si>
  <si>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</si>
  <si>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</si>
  <si>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</si>
  <si>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</si>
  <si>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</si>
  <si>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</si>
  <si>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</si>
  <si>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</si>
  <si>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</si>
  <si>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</si>
  <si>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</si>
  <si>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</si>
  <si>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</si>
  <si>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</si>
  <si>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</si>
  <si>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</si>
  <si>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</si>
  <si>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</si>
  <si>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</si>
  <si>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</si>
  <si>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</si>
  <si>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</si>
  <si>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</si>
  <si>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</si>
  <si>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</si>
  <si>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</si>
  <si>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</si>
  <si>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</si>
  <si>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</si>
  <si>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</si>
  <si>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</si>
  <si>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</si>
  <si>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</si>
  <si>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</si>
  <si>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</si>
  <si>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</si>
  <si>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</si>
  <si>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</si>
  <si>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</si>
  <si>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</si>
  <si>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</si>
  <si>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</si>
  <si>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</si>
  <si>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</si>
  <si>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</si>
  <si>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</si>
  <si>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</si>
  <si>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</si>
  <si>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</si>
  <si>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</si>
  <si>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</si>
  <si>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</si>
  <si>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</si>
  <si>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</si>
  <si>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</si>
  <si>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</si>
  <si>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</si>
  <si>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</si>
  <si>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</si>
  <si>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</si>
  <si>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</si>
  <si>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</si>
  <si>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</si>
  <si>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</si>
  <si>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</si>
  <si>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</si>
  <si>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</si>
  <si>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</si>
  <si>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</si>
  <si>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</si>
  <si>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</si>
  <si>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</si>
  <si>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</si>
  <si>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</si>
  <si>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</si>
  <si>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</si>
  <si>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</si>
  <si>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</si>
  <si>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</si>
  <si>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</si>
  <si>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</si>
  <si>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</si>
  <si>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</si>
  <si>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</si>
  <si>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</si>
  <si>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</si>
  <si>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</si>
  <si>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</si>
  <si>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</si>
  <si>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</si>
  <si>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</si>
  <si>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</si>
  <si>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</si>
  <si>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</si>
  <si>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</si>
  <si>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</si>
  <si>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</si>
  <si>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</si>
  <si>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</si>
  <si>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</si>
  <si>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</si>
  <si>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</si>
  <si>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</si>
  <si>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</si>
  <si>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</si>
  <si>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</si>
  <si>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</si>
  <si>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</si>
  <si>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</si>
  <si>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</si>
  <si>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</si>
  <si>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</si>
  <si>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</si>
  <si>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</si>
  <si>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</si>
  <si>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</si>
  <si>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</si>
  <si>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</si>
  <si>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</si>
  <si>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</si>
  <si>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</si>
  <si>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</si>
  <si>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</si>
  <si>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</si>
  <si>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</si>
  <si>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</si>
  <si>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</si>
  <si>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</si>
  <si>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</si>
  <si>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</si>
  <si>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</si>
  <si>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</si>
  <si>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</si>
  <si>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</si>
  <si>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</si>
  <si>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</si>
  <si>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</si>
  <si>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</si>
  <si>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</si>
  <si>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</si>
  <si>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</si>
  <si>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</si>
  <si>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</si>
  <si>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</si>
  <si>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</si>
  <si>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</si>
  <si>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</si>
  <si>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</si>
  <si>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</si>
  <si>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</si>
  <si>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</si>
  <si>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</si>
  <si>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</si>
  <si>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</si>
  <si>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</si>
  <si>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</si>
  <si>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</si>
  <si>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</si>
  <si>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</si>
  <si>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</si>
  <si>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</si>
  <si>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</si>
  <si>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</si>
  <si>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</si>
  <si>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</si>
  <si>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</si>
  <si>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</si>
  <si>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</si>
  <si>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</si>
  <si>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</si>
  <si>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</si>
  <si>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</si>
  <si>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</si>
  <si>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</si>
  <si>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</si>
  <si>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</si>
  <si>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</si>
  <si>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</si>
  <si>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</si>
  <si>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</si>
  <si>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</si>
  <si>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</si>
  <si>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</si>
  <si>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</si>
  <si>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</si>
  <si>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</si>
  <si>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</si>
  <si>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</si>
  <si>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</si>
  <si>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</si>
  <si>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</si>
  <si>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</si>
  <si>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</si>
  <si>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</si>
  <si>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</si>
  <si>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</si>
  <si>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</si>
  <si>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</si>
  <si>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</si>
  <si>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</si>
  <si>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</si>
  <si>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</si>
  <si>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</si>
  <si>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</si>
  <si>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</si>
  <si>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</si>
  <si>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</si>
  <si>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</si>
  <si>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</si>
  <si>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</si>
  <si>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</si>
  <si>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</si>
  <si>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</si>
  <si>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</si>
  <si>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</si>
  <si>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</si>
  <si>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</si>
  <si>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</si>
  <si>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</si>
  <si>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</si>
  <si>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</si>
  <si>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</si>
  <si>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</si>
  <si>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</si>
  <si>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</si>
  <si>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</si>
  <si>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</si>
  <si>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</si>
  <si>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</si>
  <si>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</si>
  <si>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</si>
  <si>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</si>
  <si>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</si>
  <si>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</si>
  <si>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</si>
  <si>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</si>
  <si>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</si>
  <si>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</si>
  <si>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</si>
  <si>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</si>
  <si>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</si>
  <si>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</si>
  <si>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</si>
  <si>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</si>
  <si>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</si>
  <si>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</si>
  <si>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</si>
  <si>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</si>
  <si>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</si>
  <si>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</si>
  <si>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</si>
  <si>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</si>
  <si>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</si>
  <si>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</si>
  <si>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</si>
  <si>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</si>
  <si>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</si>
  <si>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</si>
  <si>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</si>
  <si>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</si>
  <si>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</si>
  <si>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</si>
  <si>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</si>
  <si>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</si>
  <si>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</si>
  <si>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</si>
  <si>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</si>
  <si>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</si>
  <si>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</si>
  <si>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</si>
  <si>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</si>
  <si>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</si>
  <si>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</si>
  <si>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</si>
  <si>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</si>
  <si>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</si>
  <si>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</si>
  <si>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</si>
  <si>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</si>
  <si>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</si>
  <si>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</si>
  <si>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</si>
  <si>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</si>
  <si>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</si>
  <si>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</si>
  <si>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</si>
  <si>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</si>
  <si>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</si>
  <si>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</si>
  <si>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</si>
  <si>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</si>
  <si>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</si>
  <si>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</si>
  <si>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</si>
  <si>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</si>
  <si>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</si>
  <si>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</si>
  <si>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</si>
  <si>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</si>
  <si>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</si>
  <si>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</si>
  <si>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</si>
  <si>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</si>
  <si>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</si>
  <si>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</si>
  <si>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</si>
  <si>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</si>
  <si>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</si>
  <si>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</si>
  <si>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</si>
  <si>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</si>
  <si>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</si>
  <si>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</si>
  <si>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</si>
  <si>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</si>
  <si>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</si>
  <si>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</si>
  <si>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</si>
  <si>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</si>
  <si>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</si>
  <si>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</si>
  <si>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</si>
  <si>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</si>
  <si>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</si>
  <si>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</si>
  <si>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</si>
  <si>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</si>
  <si>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</si>
  <si>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</si>
  <si>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</si>
  <si>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</si>
  <si>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</si>
  <si>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</si>
  <si>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</si>
  <si>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</si>
  <si>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</si>
  <si>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</si>
  <si>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</si>
  <si>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</si>
  <si>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</si>
  <si>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</si>
  <si>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</si>
  <si>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</si>
  <si>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</si>
  <si>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</si>
  <si>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</si>
  <si>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</si>
  <si>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</si>
  <si>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</si>
  <si>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</si>
  <si>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</si>
  <si>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</si>
  <si>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</si>
  <si>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</si>
  <si>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</si>
  <si>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</si>
  <si>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</si>
  <si>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</si>
  <si>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</si>
  <si>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</si>
  <si>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</si>
  <si>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</si>
  <si>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</si>
  <si>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</si>
  <si>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</si>
  <si>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</si>
  <si>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</si>
  <si>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</si>
  <si>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</si>
  <si>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</si>
  <si>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</si>
  <si>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</si>
  <si>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</si>
  <si>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</si>
  <si>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</si>
  <si>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</si>
  <si>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</si>
  <si>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</si>
  <si>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</si>
  <si>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</si>
  <si>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</si>
  <si>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</si>
  <si>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</si>
  <si>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</si>
  <si>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</si>
  <si>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</si>
  <si>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</si>
  <si>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</si>
  <si>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</si>
  <si>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</si>
  <si>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</si>
  <si>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</si>
  <si>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</si>
  <si>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</si>
  <si>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</si>
  <si>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</si>
  <si>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</si>
  <si>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</si>
  <si>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</si>
  <si>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</si>
  <si>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</si>
  <si>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</si>
  <si>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</si>
  <si>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</si>
  <si>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</si>
  <si>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</si>
  <si>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</si>
  <si>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</si>
  <si>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</si>
  <si>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</si>
  <si>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</si>
  <si>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</si>
  <si>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</si>
  <si>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</si>
  <si>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</si>
  <si>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</si>
  <si>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</si>
  <si>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</si>
  <si>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</si>
  <si>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</si>
  <si>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</si>
  <si>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</si>
  <si>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</si>
  <si>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</si>
  <si>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</si>
  <si>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</si>
  <si>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</si>
  <si>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</si>
  <si>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</si>
  <si>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</si>
  <si>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</si>
  <si>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</si>
  <si>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</si>
  <si>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</si>
  <si>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</si>
  <si>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</si>
  <si>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</si>
  <si>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</si>
  <si>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</si>
  <si>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</si>
  <si>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</si>
  <si>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</si>
  <si>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</si>
  <si>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</si>
  <si>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</si>
  <si>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</si>
  <si>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</si>
  <si>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</si>
  <si>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</si>
  <si>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</si>
  <si>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</si>
  <si>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</si>
  <si>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</si>
  <si>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</si>
  <si>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</si>
  <si>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</si>
  <si>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</si>
  <si>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</si>
  <si>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</si>
  <si>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</si>
  <si>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</si>
  <si>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</si>
  <si>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</si>
  <si>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</si>
  <si>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</si>
  <si>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</si>
  <si>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</si>
  <si>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</si>
  <si>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</si>
  <si>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</si>
  <si>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</si>
  <si>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</si>
  <si>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</si>
  <si>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</si>
  <si>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</si>
  <si>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</si>
  <si>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</si>
  <si>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</si>
  <si>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</si>
  <si>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</si>
  <si>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</si>
  <si>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</si>
  <si>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</si>
  <si>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</si>
  <si>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</si>
  <si>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</si>
  <si>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</si>
  <si>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</si>
  <si>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</si>
  <si>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</si>
  <si>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</si>
  <si>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</si>
  <si>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</si>
  <si>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</si>
  <si>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</si>
  <si>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</si>
  <si>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</si>
  <si>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</si>
  <si>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</si>
  <si>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</si>
  <si>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</si>
  <si>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</si>
  <si>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</si>
  <si>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</si>
  <si>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</si>
  <si>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</si>
  <si>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</si>
  <si>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</si>
  <si>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</si>
  <si>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</si>
  <si>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</si>
  <si>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</si>
  <si>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</si>
  <si>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</si>
  <si>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</si>
  <si>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</si>
  <si>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</si>
  <si>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</si>
  <si>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</si>
  <si>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</si>
  <si>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</si>
  <si>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</si>
  <si>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</si>
  <si>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</si>
  <si>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</si>
  <si>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</si>
  <si>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</si>
  <si>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</si>
  <si>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</si>
  <si>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</si>
  <si>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</si>
  <si>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</si>
  <si>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</si>
  <si>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</si>
  <si>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</si>
  <si>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</si>
  <si>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</si>
  <si>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</si>
  <si>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</si>
  <si>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</si>
  <si>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</si>
  <si>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</si>
  <si>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</si>
  <si>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</si>
  <si>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</si>
  <si>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</si>
  <si>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</si>
  <si>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</si>
  <si>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</si>
  <si>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</si>
  <si>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</si>
  <si>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</si>
  <si>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</si>
  <si>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</si>
  <si>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</si>
  <si>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</si>
  <si>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</si>
  <si>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</si>
  <si>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</si>
  <si>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</si>
  <si>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</si>
  <si>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</si>
  <si>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</si>
  <si>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</si>
  <si>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</si>
  <si>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</si>
  <si>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</si>
  <si>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</si>
  <si>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</si>
  <si>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</si>
  <si>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</si>
  <si>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</si>
  <si>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</si>
  <si>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</si>
  <si>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</si>
  <si>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</si>
  <si>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</si>
  <si>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</si>
  <si>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</si>
  <si>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</si>
  <si>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</si>
  <si>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</si>
  <si>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</si>
  <si>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</si>
  <si>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</si>
  <si>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</si>
  <si>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</si>
  <si>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</si>
  <si>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</si>
  <si>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</si>
  <si>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</si>
  <si>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</si>
  <si>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</si>
  <si>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</si>
  <si>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</si>
  <si>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</si>
  <si>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</si>
  <si>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</si>
  <si>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</si>
  <si>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</si>
  <si>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</si>
  <si>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</si>
  <si>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</si>
  <si>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</si>
  <si>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</si>
  <si>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</si>
  <si>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</si>
  <si>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</si>
  <si>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</si>
  <si>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</si>
  <si>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</si>
  <si>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</si>
  <si>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</si>
  <si>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</si>
  <si>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</si>
  <si>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</si>
  <si>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</si>
  <si>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</si>
  <si>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</si>
  <si>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</si>
  <si>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</si>
  <si>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</si>
  <si>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</si>
  <si>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</si>
  <si>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</si>
  <si>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</si>
  <si>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</si>
  <si>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</si>
  <si>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</si>
  <si>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</si>
  <si>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</si>
  <si>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</si>
  <si>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</si>
  <si>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</si>
  <si>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</si>
  <si>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</si>
  <si>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</si>
  <si>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</si>
  <si>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</si>
  <si>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</si>
  <si>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</si>
  <si>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</si>
  <si>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</si>
  <si>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</si>
  <si>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</si>
  <si>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</si>
  <si>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</si>
  <si>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</si>
  <si>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</si>
  <si>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</si>
  <si>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</si>
  <si>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</si>
  <si>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</si>
  <si>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</si>
  <si>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</si>
  <si>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</si>
  <si>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</si>
  <si>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</si>
  <si>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</si>
  <si>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</si>
  <si>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</si>
  <si>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</si>
  <si>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</si>
  <si>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</si>
  <si>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</si>
  <si>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</si>
  <si>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</si>
  <si>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</si>
  <si>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</si>
  <si>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</si>
  <si>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</si>
  <si>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</si>
  <si>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</si>
  <si>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</si>
  <si>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</si>
  <si>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</si>
  <si>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</si>
  <si>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</si>
  <si>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</si>
  <si>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</si>
  <si>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</si>
  <si>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</si>
  <si>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</si>
  <si>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</si>
  <si>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</si>
  <si>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</si>
  <si>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</si>
  <si>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</si>
  <si>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</si>
  <si>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</si>
  <si>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</si>
  <si>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</si>
  <si>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</si>
  <si>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</si>
  <si>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</si>
  <si>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</si>
  <si>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</si>
  <si>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</si>
  <si>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</si>
  <si>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</si>
  <si>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</si>
  <si>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</si>
  <si>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</si>
  <si>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</si>
  <si>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</si>
  <si>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</si>
  <si>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</si>
  <si>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</si>
  <si>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</si>
  <si>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</si>
  <si>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</si>
  <si>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</si>
  <si>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</si>
  <si>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</si>
  <si>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</si>
  <si>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</si>
  <si>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</si>
  <si>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</si>
  <si>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</si>
  <si>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</si>
  <si>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</si>
  <si>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</si>
  <si>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</si>
  <si>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</si>
  <si>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</si>
  <si>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</si>
  <si>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</si>
  <si>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</si>
  <si>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</si>
  <si>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</si>
  <si>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</si>
  <si>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</si>
  <si>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</si>
  <si>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</si>
  <si>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</si>
  <si>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</si>
  <si>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</si>
  <si>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</si>
  <si>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</si>
  <si>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</si>
  <si>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</si>
  <si>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</si>
  <si>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</si>
  <si>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</si>
  <si>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</si>
  <si>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</si>
  <si>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</si>
  <si>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</si>
  <si>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</si>
  <si>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</si>
  <si>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</si>
  <si>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</si>
  <si>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</si>
  <si>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</si>
  <si>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</si>
  <si>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</si>
  <si>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</si>
  <si>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</si>
  <si>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</si>
  <si>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</si>
  <si>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</si>
  <si>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</si>
  <si>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</si>
  <si>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</si>
  <si>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</si>
  <si>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</si>
  <si>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</si>
  <si>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</si>
  <si>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</si>
  <si>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</si>
  <si>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</si>
  <si>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</si>
  <si>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</si>
  <si>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</si>
  <si>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</si>
  <si>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</si>
  <si>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</si>
  <si>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</si>
  <si>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</si>
  <si>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</si>
  <si>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</si>
  <si>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</si>
  <si>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</si>
  <si>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</si>
  <si>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</si>
  <si>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</si>
  <si>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</si>
  <si>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</si>
  <si>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</si>
  <si>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</si>
  <si>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</si>
  <si>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</si>
  <si>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</si>
  <si>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</si>
  <si>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</si>
  <si>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</si>
  <si>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</si>
  <si>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</si>
  <si>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</si>
  <si>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</si>
  <si>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</si>
  <si>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</si>
  <si>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</si>
  <si>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</si>
  <si>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</si>
  <si>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</si>
  <si>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</si>
  <si>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</si>
  <si>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</si>
  <si>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</si>
  <si>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</si>
  <si>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</si>
  <si>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</si>
  <si>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</si>
  <si>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</si>
  <si>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</si>
  <si>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</si>
  <si>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</si>
  <si>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</si>
  <si>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</si>
  <si>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</si>
  <si>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</si>
  <si>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</si>
  <si>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</si>
  <si>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</si>
  <si>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</si>
  <si>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</si>
  <si>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</si>
  <si>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</si>
  <si>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</si>
  <si>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</si>
  <si>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</si>
  <si>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</si>
  <si>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</si>
  <si>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</si>
  <si>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</si>
  <si>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</si>
  <si>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</si>
  <si>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</si>
  <si>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</si>
  <si>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</si>
  <si>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</si>
  <si>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</si>
  <si>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</si>
  <si>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</si>
  <si>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</si>
  <si>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</si>
  <si>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</si>
  <si>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</si>
  <si>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</si>
  <si>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</si>
  <si>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</si>
  <si>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</si>
  <si>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</si>
  <si>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</si>
  <si>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</si>
  <si>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</si>
  <si>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</si>
  <si>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</si>
  <si>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</si>
  <si>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</si>
  <si>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</si>
  <si>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</si>
  <si>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</si>
  <si>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</si>
  <si>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</si>
  <si>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</si>
  <si>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</si>
  <si>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</si>
  <si>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</si>
  <si>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</si>
  <si>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</si>
  <si>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</si>
  <si>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</si>
  <si>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</si>
  <si>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</si>
  <si>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</si>
  <si>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</si>
  <si>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</si>
  <si>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</si>
  <si>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</si>
  <si>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</si>
  <si>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</si>
  <si>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</si>
  <si>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</si>
  <si>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</si>
  <si>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</si>
  <si>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</si>
  <si>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</si>
  <si>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</si>
  <si>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</si>
  <si>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</si>
  <si>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</si>
  <si>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</si>
  <si>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</si>
  <si>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</si>
  <si>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</si>
  <si>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</si>
  <si>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</si>
  <si>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</si>
  <si>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</si>
  <si>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</si>
  <si>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</si>
  <si>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</si>
  <si>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</si>
  <si>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</si>
  <si>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</si>
  <si>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</si>
  <si>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</si>
  <si>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</si>
  <si>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</si>
  <si>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</si>
  <si>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</si>
  <si>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</si>
  <si>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</si>
  <si>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</si>
  <si>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</si>
  <si>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</si>
  <si>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</si>
  <si>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</si>
  <si>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</si>
  <si>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</si>
  <si>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</si>
  <si>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</si>
  <si>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</si>
  <si>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</si>
  <si>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</si>
  <si>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</si>
  <si>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</si>
  <si>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</si>
  <si>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</si>
  <si>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</si>
  <si>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</si>
  <si>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</si>
  <si>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</si>
  <si>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</si>
  <si>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</si>
  <si>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</si>
  <si>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</si>
  <si>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</si>
  <si>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</si>
  <si>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</si>
  <si>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</si>
  <si>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</si>
  <si>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</si>
  <si>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</si>
  <si>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</si>
  <si>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</si>
  <si>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</si>
  <si>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</si>
  <si>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</si>
  <si>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</si>
  <si>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</si>
  <si>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</si>
  <si>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</si>
  <si>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</si>
  <si>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</si>
  <si>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</si>
  <si>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</si>
  <si>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</si>
  <si>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</si>
  <si>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</si>
  <si>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</si>
  <si>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</si>
  <si>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</si>
  <si>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</si>
  <si>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</si>
  <si>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</si>
  <si>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</si>
  <si>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</si>
  <si>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</si>
  <si>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</si>
  <si>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</si>
  <si>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</si>
  <si>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</si>
  <si>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</si>
  <si>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</si>
  <si>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</si>
  <si>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</si>
  <si>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</si>
  <si>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</si>
  <si>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</si>
  <si>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</si>
  <si>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</si>
  <si>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</si>
  <si>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</si>
  <si>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</si>
  <si>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</si>
  <si>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</si>
  <si>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</si>
  <si>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</si>
  <si>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</si>
  <si>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</si>
  <si>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</si>
  <si>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</si>
  <si>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</si>
  <si>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</si>
  <si>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</si>
  <si>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</si>
  <si>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</si>
  <si>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</si>
  <si>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</si>
  <si>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</si>
  <si>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</si>
  <si>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</si>
  <si>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</si>
  <si>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</si>
  <si>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</si>
  <si>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</si>
  <si>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</si>
  <si>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</si>
  <si>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</si>
  <si>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</si>
  <si>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</si>
  <si>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</si>
  <si>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</si>
  <si>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</si>
  <si>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</si>
  <si>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</si>
  <si>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</si>
  <si>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</si>
  <si>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</si>
  <si>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</si>
  <si>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</si>
  <si>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</si>
  <si>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</si>
  <si>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</si>
  <si>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</si>
  <si>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</si>
  <si>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</si>
  <si>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</si>
  <si>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</si>
  <si>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</si>
  <si>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</si>
  <si>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</si>
  <si>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</si>
  <si>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</si>
  <si>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</si>
  <si>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</si>
  <si>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</si>
  <si>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</si>
  <si>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</si>
  <si>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</si>
  <si>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</si>
  <si>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</si>
  <si>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</si>
  <si>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</si>
  <si>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</si>
  <si>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</si>
  <si>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</si>
  <si>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</si>
  <si>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</si>
  <si>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</si>
  <si>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</si>
  <si>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</si>
  <si>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</si>
  <si>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</si>
  <si>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</si>
  <si>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</si>
  <si>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</si>
  <si>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</si>
  <si>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</si>
  <si>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</si>
  <si>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</si>
  <si>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</si>
  <si>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</si>
  <si>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</si>
  <si>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</si>
  <si>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</si>
  <si>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</si>
  <si>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</si>
  <si>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</si>
  <si>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</si>
  <si>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</si>
  <si>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</si>
  <si>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</si>
  <si>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</si>
  <si>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</si>
  <si>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</si>
  <si>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</si>
  <si>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</si>
  <si>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</si>
  <si>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</si>
  <si>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</si>
  <si>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</si>
  <si>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</si>
  <si>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</si>
  <si>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</si>
  <si>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</si>
  <si>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</si>
  <si>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</si>
  <si>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</si>
  <si>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</si>
  <si>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</si>
  <si>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</si>
  <si>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</si>
  <si>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</si>
  <si>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</si>
  <si>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</si>
  <si>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</si>
  <si>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</si>
  <si>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</si>
  <si>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</si>
  <si>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</si>
  <si>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</si>
  <si>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</si>
  <si>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</si>
  <si>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</si>
  <si>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</si>
  <si>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</si>
  <si>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</si>
  <si>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</si>
  <si>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</si>
  <si>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</si>
  <si>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</si>
  <si>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</si>
  <si>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</si>
  <si>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</si>
  <si>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</si>
  <si>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</si>
  <si>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</si>
  <si>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</si>
  <si>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</si>
  <si>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</si>
  <si>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</si>
  <si>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</si>
  <si>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</si>
  <si>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</si>
  <si>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</si>
  <si>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</si>
  <si>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</si>
  <si>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</si>
  <si>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</si>
  <si>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</si>
  <si>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</si>
  <si>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</si>
  <si>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</si>
  <si>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</si>
  <si>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</si>
  <si>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</si>
  <si>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</si>
  <si>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</si>
  <si>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</si>
  <si>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</si>
  <si>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</si>
  <si>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</si>
  <si>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</si>
  <si>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</si>
  <si>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</si>
  <si>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</si>
  <si>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</si>
  <si>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</si>
  <si>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</si>
  <si>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</si>
  <si>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</si>
  <si>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</si>
  <si>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</si>
  <si>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</si>
  <si>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</si>
  <si>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</si>
  <si>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</si>
  <si>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</si>
  <si>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</si>
  <si>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</si>
  <si>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</si>
  <si>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</si>
  <si>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</si>
  <si>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</si>
  <si>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</si>
  <si>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</si>
  <si>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</si>
  <si>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</si>
  <si>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</si>
  <si>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</si>
  <si>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</si>
  <si>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</si>
  <si>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</si>
  <si>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</si>
  <si>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</si>
  <si>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</si>
  <si>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</si>
  <si>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</si>
  <si>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</si>
  <si>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</si>
  <si>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</si>
  <si>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</si>
  <si>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</si>
  <si>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</si>
  <si>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</si>
  <si>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</si>
  <si>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</si>
  <si>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</si>
  <si>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</si>
  <si>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</si>
  <si>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</si>
  <si>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</si>
  <si>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</si>
  <si>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</si>
  <si>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</si>
  <si>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</si>
  <si>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</si>
  <si>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</si>
  <si>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</si>
  <si>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</si>
  <si>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</si>
  <si>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</si>
  <si>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</si>
  <si>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</si>
  <si>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</si>
  <si>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</si>
  <si>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</si>
  <si>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</si>
  <si>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</si>
  <si>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</si>
  <si>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</si>
  <si>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</si>
  <si>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</si>
  <si>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</si>
  <si>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</si>
  <si>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</si>
  <si>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</si>
  <si>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</si>
  <si>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</si>
  <si>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</si>
  <si>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</si>
  <si>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</si>
  <si>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</si>
  <si>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</si>
  <si>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</si>
  <si>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</si>
  <si>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</si>
  <si>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</si>
  <si>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</si>
  <si>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</si>
  <si>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</si>
  <si>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</si>
  <si>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</si>
  <si>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</si>
  <si>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</si>
  <si>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</si>
  <si>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</si>
  <si>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</si>
  <si>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</si>
  <si>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</si>
  <si>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</si>
  <si>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</si>
  <si>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</si>
  <si>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</si>
  <si>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</si>
  <si>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</si>
  <si>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</si>
  <si>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</si>
  <si>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</si>
  <si>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</si>
  <si>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</si>
  <si>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</si>
  <si>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</si>
  <si>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</si>
  <si>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</si>
  <si>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</si>
  <si>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</si>
  <si>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</si>
  <si>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</si>
  <si>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</si>
  <si>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</si>
  <si>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</si>
  <si>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</si>
  <si>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</si>
  <si>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</si>
  <si>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</si>
  <si>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</si>
  <si>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</si>
  <si>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</si>
  <si>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</si>
  <si>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</si>
  <si>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</si>
  <si>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</si>
  <si>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</si>
  <si>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</si>
  <si>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</si>
  <si>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</si>
  <si>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</si>
  <si>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</si>
  <si>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</si>
  <si>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</si>
  <si>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</si>
  <si>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</si>
  <si>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</si>
  <si>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</si>
  <si>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</si>
  <si>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</si>
  <si>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</si>
  <si>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</si>
  <si>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</si>
  <si>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</si>
  <si>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</si>
  <si>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</si>
  <si>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</si>
  <si>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</si>
  <si>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</si>
  <si>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</si>
  <si>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</si>
  <si>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</si>
  <si>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</si>
  <si>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</si>
  <si>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</si>
  <si>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</si>
  <si>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</si>
  <si>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</si>
  <si>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</si>
  <si>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</si>
  <si>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</si>
  <si>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</si>
  <si>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</si>
  <si>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</si>
  <si>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</si>
  <si>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</si>
  <si>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</si>
  <si>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</si>
  <si>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</si>
  <si>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</si>
  <si>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</si>
  <si>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</si>
  <si>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</si>
  <si>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</si>
  <si>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</si>
  <si>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</si>
  <si>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</si>
  <si>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</si>
  <si>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</si>
  <si>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</si>
  <si>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</si>
  <si>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</si>
  <si>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</si>
  <si>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</si>
  <si>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</si>
  <si>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</si>
  <si>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</si>
  <si>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</si>
  <si>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</si>
  <si>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</si>
  <si>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</si>
  <si>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</si>
  <si>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</si>
  <si>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</si>
  <si>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</si>
  <si>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</si>
  <si>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</si>
  <si>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</si>
  <si>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</si>
  <si>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</si>
  <si>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</si>
  <si>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</si>
  <si>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</si>
  <si>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</si>
  <si>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</si>
  <si>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</si>
  <si>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</si>
  <si>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</si>
  <si>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</si>
  <si>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</si>
  <si>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</si>
  <si>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</si>
  <si>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</si>
  <si>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</si>
  <si>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</si>
  <si>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</si>
  <si>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</si>
  <si>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</si>
  <si>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</si>
  <si>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</si>
  <si>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</si>
  <si>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</si>
  <si>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</si>
  <si>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</si>
  <si>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</si>
  <si>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</si>
  <si>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</si>
  <si>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</si>
  <si>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</si>
  <si>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</si>
  <si>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</si>
  <si>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</si>
  <si>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</si>
  <si>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</si>
  <si>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</si>
  <si>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</si>
  <si>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</si>
  <si>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</si>
  <si>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</si>
  <si>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</si>
  <si>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</si>
  <si>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</si>
  <si>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</si>
  <si>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</si>
  <si>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</si>
  <si>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</si>
  <si>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</si>
  <si>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</si>
  <si>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</si>
  <si>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</si>
  <si>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</si>
  <si>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</si>
  <si>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</si>
  <si>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</si>
  <si>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</si>
  <si>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</si>
  <si>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</si>
  <si>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</si>
  <si>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</si>
  <si>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</si>
  <si>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</si>
  <si>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</si>
  <si>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</si>
  <si>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</si>
  <si>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</si>
  <si>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</si>
  <si>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</si>
  <si>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</si>
  <si>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</si>
  <si>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</si>
  <si>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</si>
  <si>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</si>
  <si>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</si>
  <si>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</si>
  <si>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</si>
  <si>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</si>
  <si>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</si>
  <si>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</si>
  <si>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</si>
  <si>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</si>
  <si>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</si>
  <si>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</si>
  <si>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</si>
  <si>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</si>
  <si>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</si>
  <si>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</si>
  <si>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</si>
  <si>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</si>
  <si>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</si>
  <si>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</si>
  <si>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</si>
  <si>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</si>
  <si>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</si>
  <si>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</si>
  <si>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</si>
  <si>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</si>
  <si>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</si>
  <si>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</si>
  <si>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</si>
  <si>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</si>
  <si>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</si>
  <si>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</si>
  <si>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</si>
  <si>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</si>
  <si>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</si>
  <si>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</si>
  <si>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</si>
  <si>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</si>
  <si>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</si>
  <si>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</si>
  <si>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</si>
  <si>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</si>
  <si>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</si>
  <si>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</si>
  <si>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</si>
  <si>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</si>
  <si>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</si>
  <si>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</si>
  <si>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</si>
  <si>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</si>
  <si>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</si>
  <si>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</si>
  <si>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</si>
  <si>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</si>
  <si>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</si>
  <si>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</si>
  <si>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</si>
  <si>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</si>
  <si>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</si>
  <si>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</si>
  <si>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</si>
  <si>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</si>
  <si>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</si>
  <si>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</si>
  <si>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</si>
  <si>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</si>
  <si>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</si>
  <si>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</si>
  <si>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</si>
  <si>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</si>
  <si>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</si>
  <si>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</si>
  <si>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</si>
  <si>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</si>
  <si>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</si>
  <si>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</si>
  <si>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</si>
  <si>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</si>
  <si>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</si>
  <si>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</si>
  <si>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</si>
  <si>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</si>
  <si>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</si>
  <si>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</si>
  <si>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</si>
  <si>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</si>
  <si>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</si>
  <si>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</si>
  <si>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</si>
  <si>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</si>
  <si>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</si>
  <si>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</si>
  <si>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</si>
  <si>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</si>
  <si>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</si>
  <si>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</si>
  <si>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</si>
  <si>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</si>
  <si>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</si>
  <si>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</si>
  <si>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</si>
  <si>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</si>
  <si>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</si>
  <si>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</si>
  <si>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</si>
  <si>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</si>
  <si>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</si>
  <si>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</si>
  <si>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</si>
  <si>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</si>
  <si>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</si>
  <si>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</si>
  <si>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</si>
  <si>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</si>
  <si>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</si>
  <si>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</si>
  <si>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</si>
  <si>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</si>
  <si>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</si>
  <si>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</si>
  <si>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</si>
  <si>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</si>
  <si>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</si>
  <si>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</si>
  <si>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</si>
  <si>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</si>
  <si>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</si>
  <si>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</si>
  <si>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</si>
  <si>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</si>
  <si>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</si>
  <si>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</si>
  <si>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</si>
  <si>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</si>
  <si>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</si>
  <si>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</si>
  <si>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</si>
  <si>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</si>
  <si>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</si>
  <si>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</si>
  <si>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</si>
  <si>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</si>
  <si>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</si>
  <si>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</si>
  <si>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</si>
  <si>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</si>
  <si>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</si>
  <si>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</si>
  <si>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</si>
  <si>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</si>
  <si>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</si>
  <si>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</si>
  <si>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</si>
  <si>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</si>
  <si>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</si>
  <si>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</si>
  <si>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</si>
  <si>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</si>
  <si>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</si>
  <si>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</si>
  <si>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</si>
  <si>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</si>
  <si>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</si>
  <si>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</si>
  <si>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</si>
  <si>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</si>
  <si>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</si>
  <si>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</si>
  <si>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</si>
  <si>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</si>
  <si>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</si>
  <si>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</si>
  <si>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</si>
  <si>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</si>
  <si>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</si>
  <si>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</si>
  <si>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</si>
  <si>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</si>
  <si>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</si>
  <si>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</si>
  <si>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</si>
  <si>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</si>
  <si>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</si>
  <si>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</si>
  <si>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</si>
  <si>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</si>
  <si>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</si>
  <si>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</si>
  <si>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</si>
  <si>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</si>
  <si>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</si>
  <si>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</si>
  <si>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</si>
  <si>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</si>
  <si>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</si>
  <si>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</si>
  <si>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</si>
  <si>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</si>
  <si>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</si>
  <si>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</si>
  <si>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</si>
  <si>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</si>
  <si>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</si>
  <si>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</si>
  <si>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</si>
  <si>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</si>
  <si>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</si>
  <si>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</si>
  <si>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</si>
  <si>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</si>
  <si>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</si>
  <si>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</si>
  <si>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</si>
  <si>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</si>
  <si>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</si>
  <si>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</si>
  <si>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</si>
  <si>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</si>
  <si>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</si>
  <si>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</si>
  <si>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</si>
  <si>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</si>
  <si>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</si>
  <si>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</si>
  <si>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</si>
  <si>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</si>
  <si>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</si>
  <si>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</si>
  <si>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</si>
  <si>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</si>
  <si>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</si>
  <si>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</si>
  <si>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</si>
  <si>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</si>
  <si>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</si>
  <si>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</si>
  <si>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</si>
  <si>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</si>
  <si>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</si>
  <si>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</si>
  <si>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</si>
  <si>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</si>
  <si>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</si>
  <si>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</si>
  <si>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</si>
  <si>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</si>
  <si>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</si>
  <si>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</si>
  <si>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</si>
  <si>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</si>
  <si>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</si>
  <si>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</si>
  <si>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</si>
  <si>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</si>
  <si>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</si>
  <si>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</si>
  <si>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</si>
  <si>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</si>
  <si>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</si>
  <si>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</si>
  <si>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</si>
  <si>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</si>
  <si>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</si>
  <si>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</si>
  <si>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</si>
  <si>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</si>
  <si>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</si>
  <si>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</si>
  <si>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</si>
  <si>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</si>
  <si>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</si>
  <si>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</si>
  <si>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</si>
  <si>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</si>
  <si>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</si>
  <si>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</si>
  <si>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</si>
  <si>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</si>
  <si>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</si>
  <si>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</si>
  <si>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</si>
  <si>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</si>
  <si>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</si>
  <si>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</si>
  <si>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</si>
  <si>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</si>
  <si>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</si>
  <si>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</si>
  <si>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</si>
  <si>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</si>
  <si>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</si>
  <si>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</si>
  <si>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</si>
  <si>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</si>
  <si>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</si>
  <si>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</si>
  <si>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</si>
  <si>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</si>
  <si>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</si>
  <si>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</si>
  <si>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</si>
  <si>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</si>
  <si>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</si>
  <si>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</si>
  <si>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</si>
  <si>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</si>
  <si>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</si>
  <si>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</si>
  <si>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</si>
  <si>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</si>
  <si>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</si>
  <si>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</si>
  <si>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</si>
  <si>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</si>
  <si>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</si>
  <si>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</si>
  <si>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</si>
  <si>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</si>
  <si>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</si>
  <si>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</si>
  <si>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</si>
  <si>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</si>
  <si>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</si>
  <si>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</si>
  <si>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</si>
  <si>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</si>
  <si>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</si>
  <si>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</si>
  <si>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</si>
  <si>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</si>
  <si>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</si>
  <si>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</si>
  <si>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</si>
  <si>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</si>
  <si>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</si>
  <si>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</si>
  <si>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</si>
  <si>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</si>
  <si>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</si>
  <si>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</si>
  <si>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</si>
  <si>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</si>
  <si>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</si>
  <si>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</si>
  <si>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</si>
  <si>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</si>
  <si>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</si>
  <si>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</si>
  <si>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</si>
  <si>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</si>
  <si>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</si>
  <si>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</si>
  <si>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</si>
  <si>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</si>
  <si>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</si>
  <si>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</si>
  <si>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</si>
  <si>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</si>
  <si>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</si>
  <si>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</si>
  <si>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</si>
  <si>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</si>
  <si>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</si>
  <si>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</si>
  <si>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</si>
  <si>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</si>
  <si>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</si>
  <si>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</si>
  <si>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</si>
  <si>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</si>
  <si>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</si>
  <si>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</si>
  <si>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</si>
  <si>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</si>
  <si>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</si>
  <si>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</si>
  <si>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</si>
  <si>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</si>
  <si>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</si>
  <si>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</si>
  <si>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</si>
  <si>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</si>
  <si>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</si>
  <si>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</si>
  <si>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</si>
  <si>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</si>
  <si>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</si>
  <si>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</si>
  <si>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</si>
  <si>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</si>
  <si>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</si>
  <si>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</si>
  <si>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</si>
  <si>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</si>
  <si>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</si>
  <si>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</si>
  <si>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</si>
  <si>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</si>
  <si>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</si>
  <si>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</si>
  <si>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</si>
  <si>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</si>
  <si>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</si>
  <si>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</si>
  <si>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</si>
  <si>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</si>
  <si>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</si>
  <si>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</si>
  <si>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</si>
  <si>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</si>
  <si>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</si>
  <si>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</si>
  <si>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</si>
  <si>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</si>
  <si>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</si>
  <si>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</si>
  <si>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</si>
  <si>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</si>
  <si>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</si>
  <si>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</si>
  <si>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</si>
  <si>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</si>
  <si>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</si>
  <si>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</si>
  <si>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</si>
  <si>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</si>
  <si>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</si>
  <si>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</si>
  <si>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</si>
  <si>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</si>
  <si>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</si>
  <si>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</si>
  <si>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</si>
  <si>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</si>
  <si>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</si>
  <si>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</si>
  <si>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</si>
  <si>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</si>
  <si>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</si>
  <si>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</si>
  <si>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</si>
  <si>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</si>
  <si>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</si>
  <si>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</si>
  <si>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</si>
  <si>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</si>
  <si>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</si>
  <si>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</si>
  <si>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</si>
  <si>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</si>
  <si>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</si>
  <si>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</si>
  <si>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</si>
  <si>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</si>
  <si>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</si>
  <si>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</si>
  <si>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</si>
  <si>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</si>
  <si>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</si>
  <si>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</si>
  <si>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</si>
  <si>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</si>
  <si>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</si>
  <si>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</si>
  <si>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</si>
  <si>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</si>
  <si>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</si>
  <si>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</si>
  <si>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</si>
  <si>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</si>
  <si>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</si>
  <si>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</si>
  <si>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</si>
  <si>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</si>
  <si>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</si>
  <si>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</si>
  <si>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</si>
  <si>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</si>
  <si>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</si>
  <si>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</si>
  <si>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</si>
  <si>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</si>
  <si>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</si>
  <si>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</si>
  <si>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</si>
  <si>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</si>
  <si>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</si>
  <si>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</si>
  <si>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</si>
  <si>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</si>
  <si>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</si>
  <si>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</si>
  <si>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</si>
  <si>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</si>
  <si>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</si>
  <si>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</si>
  <si>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</si>
  <si>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</si>
  <si>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</si>
  <si>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</si>
  <si>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</si>
  <si>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</si>
  <si>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</si>
  <si>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</si>
  <si>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</si>
  <si>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</si>
  <si>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</si>
  <si>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</si>
  <si>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</si>
  <si>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</si>
  <si>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</si>
  <si>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</si>
  <si>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</si>
  <si>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</si>
  <si>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</si>
  <si>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</si>
  <si>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</si>
  <si>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</si>
  <si>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</si>
  <si>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</si>
  <si>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</si>
  <si>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</si>
  <si>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</si>
  <si>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</si>
  <si>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</si>
  <si>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</si>
  <si>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</si>
  <si>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</si>
  <si>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</si>
  <si>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</si>
  <si>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</si>
  <si>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</si>
  <si>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</si>
  <si>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</si>
  <si>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</si>
  <si>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</si>
  <si>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</si>
  <si>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</si>
  <si>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</si>
  <si>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</si>
  <si>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</si>
  <si>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</si>
  <si>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</si>
  <si>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</si>
  <si>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</si>
  <si>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</si>
  <si>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</si>
  <si>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</si>
  <si>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</si>
  <si>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</si>
  <si>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</si>
  <si>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</si>
  <si>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</si>
  <si>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</si>
  <si>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</si>
  <si>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</si>
  <si>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</si>
  <si>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</si>
  <si>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</si>
  <si>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</si>
  <si>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</si>
  <si>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</si>
  <si>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</si>
  <si>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</si>
  <si>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</si>
  <si>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</si>
  <si>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</si>
  <si>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</si>
  <si>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</si>
  <si>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</si>
  <si>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</si>
  <si>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</si>
  <si>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</si>
  <si>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</si>
  <si>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</si>
  <si>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</si>
  <si>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</si>
  <si>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</si>
  <si>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</si>
  <si>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</si>
  <si>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</si>
  <si>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</si>
  <si>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</si>
  <si>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</si>
  <si>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</si>
  <si>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</si>
  <si>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</si>
  <si>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</si>
  <si>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</si>
  <si>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</si>
  <si>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</si>
  <si>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</si>
  <si>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</si>
  <si>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</si>
  <si>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</si>
  <si>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</si>
  <si>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</si>
  <si>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</si>
  <si>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</si>
  <si>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</si>
  <si>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</si>
  <si>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</si>
  <si>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</si>
  <si>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</si>
  <si>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</si>
  <si>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</si>
  <si>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</si>
  <si>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</si>
  <si>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</si>
  <si>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</si>
  <si>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</si>
  <si>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</si>
  <si>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</si>
  <si>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</si>
  <si>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</si>
  <si>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</si>
  <si>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</si>
  <si>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</si>
  <si>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</si>
  <si>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</si>
  <si>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</si>
  <si>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</si>
  <si>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</si>
  <si>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</si>
  <si>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</si>
  <si>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</si>
  <si>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</si>
  <si>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</si>
  <si>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</si>
  <si>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</si>
  <si>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</si>
  <si>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</si>
  <si>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</si>
  <si>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</si>
  <si>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</si>
  <si>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</si>
  <si>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</si>
  <si>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</si>
  <si>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</si>
  <si>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</si>
  <si>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</si>
  <si>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</si>
  <si>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</si>
  <si>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</si>
  <si>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</si>
  <si>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</si>
  <si>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</si>
  <si>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</si>
  <si>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</si>
  <si>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</si>
  <si>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</si>
  <si>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</si>
  <si>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</si>
  <si>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</si>
  <si>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</si>
  <si>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</si>
  <si>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</si>
  <si>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</si>
  <si>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</si>
  <si>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</si>
  <si>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</si>
  <si>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</si>
  <si>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</si>
  <si>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</si>
  <si>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</si>
  <si>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</si>
  <si>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</si>
  <si>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</si>
  <si>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</si>
  <si>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</si>
  <si>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</si>
  <si>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</si>
  <si>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</si>
  <si>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</si>
  <si>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</si>
  <si>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</si>
  <si>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</si>
  <si>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</si>
  <si>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</si>
  <si>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</si>
  <si>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</si>
  <si>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</si>
  <si>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</si>
  <si>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</si>
  <si>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</si>
  <si>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</si>
  <si>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</si>
  <si>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</si>
  <si>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</si>
  <si>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</si>
  <si>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</si>
  <si>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</si>
  <si>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</si>
  <si>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</si>
  <si>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</si>
  <si>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</si>
  <si>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</si>
  <si>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</si>
  <si>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</si>
  <si>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</si>
  <si>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</si>
  <si>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</si>
  <si>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</si>
  <si>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</si>
  <si>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</si>
  <si>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</si>
  <si>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</si>
  <si>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</si>
  <si>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</si>
  <si>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</si>
  <si>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</si>
  <si>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</si>
  <si>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</si>
  <si>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</si>
  <si>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</si>
  <si>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</si>
  <si>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</si>
  <si>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</si>
  <si>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</si>
  <si>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</si>
  <si>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</si>
  <si>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</si>
  <si>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</si>
  <si>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</si>
  <si>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</si>
  <si>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</si>
  <si>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</si>
  <si>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</si>
  <si>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</si>
  <si>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</si>
  <si>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</si>
  <si>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</si>
  <si>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</si>
  <si>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</si>
  <si>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</si>
  <si>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</si>
  <si>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</si>
  <si>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</si>
  <si>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</si>
  <si>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</si>
  <si>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</si>
  <si>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</si>
  <si>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</si>
  <si>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</si>
  <si>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</si>
  <si>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</si>
  <si>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</si>
  <si>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</si>
  <si>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</si>
  <si>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</si>
  <si>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</si>
  <si>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</si>
  <si>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</si>
  <si>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</si>
  <si>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</si>
  <si>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</si>
  <si>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</si>
  <si>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</si>
  <si>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</si>
  <si>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</si>
  <si>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</si>
  <si>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</si>
  <si>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</si>
  <si>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</si>
  <si>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</si>
  <si>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</si>
  <si>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</si>
  <si>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</si>
  <si>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</si>
  <si>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</si>
  <si>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</si>
  <si>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</si>
  <si>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</si>
  <si>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</si>
  <si>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</si>
  <si>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</si>
  <si>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</si>
  <si>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</si>
  <si>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</si>
  <si>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</si>
  <si>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</si>
  <si>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</si>
  <si>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</si>
  <si>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</si>
  <si>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</si>
  <si>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</si>
  <si>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</si>
  <si>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</si>
  <si>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</si>
  <si>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</si>
  <si>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</si>
  <si>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</si>
  <si>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</si>
  <si>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</si>
  <si>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</si>
  <si>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</si>
  <si>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</si>
  <si>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</si>
  <si>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</si>
  <si>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</si>
  <si>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</si>
  <si>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</si>
  <si>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</si>
  <si>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</si>
  <si>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</si>
  <si>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</si>
  <si>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</si>
  <si>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</si>
  <si>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</si>
  <si>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</si>
  <si>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</si>
  <si>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</si>
  <si>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</si>
  <si>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</si>
  <si>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</si>
  <si>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</si>
  <si>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</si>
  <si>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</si>
  <si>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</si>
  <si>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</si>
  <si>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</si>
  <si>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</si>
  <si>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</si>
  <si>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</si>
  <si>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</si>
  <si>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</si>
  <si>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</si>
  <si>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</si>
  <si>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</si>
  <si>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</si>
  <si>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</si>
  <si>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</si>
  <si>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</si>
  <si>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</si>
  <si>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</si>
  <si>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</si>
  <si>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</si>
  <si>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</si>
  <si>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</si>
  <si>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</si>
  <si>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</si>
  <si>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</si>
  <si>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</si>
  <si>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</si>
  <si>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</si>
  <si>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</si>
  <si>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</si>
  <si>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</si>
  <si>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</si>
  <si>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</si>
  <si>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</si>
  <si>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</si>
  <si>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</si>
  <si>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</si>
  <si>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</si>
  <si>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</si>
  <si>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</si>
  <si>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</si>
  <si>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</si>
  <si>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</si>
  <si>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</si>
  <si>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</si>
  <si>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</si>
  <si>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</si>
  <si>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</si>
  <si>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</si>
  <si>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</si>
  <si>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</si>
  <si>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</si>
  <si>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</si>
  <si>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</si>
  <si>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</si>
  <si>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</si>
  <si>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</si>
  <si>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</si>
  <si>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</si>
  <si>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</si>
  <si>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</si>
  <si>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</si>
  <si>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</si>
  <si>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</si>
  <si>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</si>
  <si>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</si>
  <si>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</si>
  <si>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</si>
  <si>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</si>
  <si>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</si>
  <si>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</si>
  <si>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</si>
  <si>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</si>
  <si>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</si>
  <si>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</si>
  <si>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</si>
  <si>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</si>
  <si>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</si>
  <si>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</si>
  <si>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</si>
  <si>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</si>
  <si>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</si>
  <si>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</si>
  <si>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</si>
  <si>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</si>
  <si>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</si>
  <si>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</si>
  <si>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</si>
  <si>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</si>
  <si>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</si>
  <si>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</si>
  <si>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</si>
  <si>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</si>
  <si>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</si>
  <si>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</si>
  <si>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</si>
  <si>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</si>
  <si>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</si>
  <si>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</si>
  <si>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</si>
  <si>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</si>
  <si>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</si>
  <si>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</si>
  <si>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</si>
  <si>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</si>
  <si>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</si>
  <si>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</si>
  <si>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</si>
  <si>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</si>
  <si>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</si>
  <si>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</si>
  <si>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</si>
  <si>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</si>
  <si>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</si>
  <si>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</si>
  <si>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</si>
  <si>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</si>
  <si>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</si>
  <si>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</si>
  <si>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</si>
  <si>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</si>
  <si>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</si>
  <si>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</si>
  <si>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</si>
  <si>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</si>
  <si>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</si>
  <si>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</si>
  <si>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</si>
  <si>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</si>
  <si>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</si>
  <si>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</si>
  <si>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</si>
  <si>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</si>
  <si>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</si>
  <si>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</si>
  <si>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</si>
  <si>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</si>
  <si>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</si>
  <si>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</si>
  <si>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</si>
  <si>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</si>
  <si>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</si>
  <si>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</si>
  <si>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</si>
  <si>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</si>
  <si>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</si>
  <si>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</si>
  <si>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</si>
  <si>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</si>
  <si>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</si>
  <si>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</si>
  <si>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</si>
  <si>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</si>
  <si>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</si>
  <si>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</si>
  <si>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</si>
  <si>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</si>
  <si>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</si>
  <si>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</si>
  <si>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</si>
  <si>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</si>
  <si>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</si>
  <si>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</si>
  <si>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</si>
  <si>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</si>
  <si>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</si>
  <si>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</si>
  <si>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</si>
  <si>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</si>
  <si>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</si>
  <si>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</si>
  <si>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</si>
  <si>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</si>
  <si>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</si>
  <si>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</si>
  <si>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</si>
  <si>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</si>
  <si>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</si>
  <si>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</si>
  <si>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</si>
  <si>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</si>
  <si>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</si>
  <si>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</si>
  <si>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</si>
  <si>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</si>
  <si>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</si>
  <si>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</si>
  <si>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</si>
  <si>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</si>
  <si>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</si>
  <si>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</si>
  <si>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</si>
  <si>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</si>
  <si>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</si>
  <si>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</si>
  <si>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</si>
  <si>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</si>
  <si>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</si>
  <si>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</si>
  <si>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</si>
  <si>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</si>
  <si>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</si>
  <si>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</si>
  <si>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</si>
  <si>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</si>
  <si>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</si>
  <si>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</si>
  <si>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</si>
  <si>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</si>
  <si>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</si>
  <si>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</si>
  <si>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</si>
  <si>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</si>
  <si>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</si>
  <si>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</si>
  <si>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</si>
  <si>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</si>
  <si>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</si>
  <si>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</si>
  <si>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</si>
  <si>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</si>
  <si>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</si>
  <si>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</si>
  <si>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</si>
  <si>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</si>
  <si>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</si>
  <si>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</si>
  <si>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</si>
  <si>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</si>
  <si>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</si>
  <si>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</si>
  <si>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</si>
  <si>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</si>
  <si>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</si>
  <si>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</si>
  <si>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</si>
  <si>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</si>
  <si>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</si>
  <si>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</si>
  <si>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</si>
  <si>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</si>
  <si>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</si>
  <si>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</si>
  <si>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</si>
  <si>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</si>
  <si>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</si>
  <si>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</si>
  <si>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</si>
  <si>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</si>
  <si>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</si>
  <si>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</si>
  <si>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</si>
  <si>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</si>
  <si>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</si>
  <si>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</si>
  <si>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</si>
  <si>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</si>
  <si>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</si>
  <si>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</si>
  <si>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</si>
  <si>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</si>
  <si>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</si>
  <si>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</si>
  <si>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</si>
  <si>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</si>
  <si>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</si>
  <si>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</si>
  <si>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</si>
  <si>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</si>
  <si>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</si>
  <si>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</si>
  <si>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</si>
  <si>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</si>
  <si>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</si>
  <si>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</si>
  <si>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</si>
  <si>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</si>
  <si>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</si>
  <si>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</si>
  <si>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</si>
  <si>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</si>
  <si>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</si>
  <si>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</si>
  <si>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</si>
  <si>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</si>
  <si>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</si>
  <si>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</si>
  <si>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</si>
  <si>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</si>
  <si>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</si>
  <si>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</si>
  <si>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</si>
  <si>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</si>
  <si>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</si>
  <si>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</si>
  <si>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</si>
  <si>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</si>
  <si>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</si>
  <si>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</si>
  <si>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</si>
  <si>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</si>
  <si>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</si>
  <si>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</si>
  <si>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</si>
  <si>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</si>
  <si>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</si>
  <si>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</si>
  <si>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</si>
  <si>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</si>
  <si>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</si>
  <si>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</si>
  <si>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</si>
  <si>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</si>
  <si>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</si>
  <si>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</si>
  <si>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</si>
  <si>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</si>
  <si>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</si>
  <si>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</si>
  <si>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</si>
  <si>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</si>
  <si>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</si>
  <si>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</si>
  <si>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</si>
  <si>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</si>
  <si>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</si>
  <si>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</si>
  <si>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</si>
  <si>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</si>
  <si>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</si>
  <si>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</si>
  <si>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</si>
  <si>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</si>
  <si>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</si>
  <si>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</si>
  <si>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</si>
  <si>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</si>
  <si>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</si>
  <si>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</si>
  <si>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</si>
  <si>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</si>
  <si>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</si>
  <si>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</si>
  <si>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</si>
  <si>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</si>
  <si>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</si>
  <si>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</si>
  <si>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</si>
  <si>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</si>
  <si>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</si>
  <si>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</si>
  <si>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</si>
  <si>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</si>
  <si>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</si>
  <si>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</si>
  <si>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</si>
  <si>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</si>
  <si>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</si>
  <si>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</si>
  <si>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</si>
  <si>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</si>
  <si>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</si>
  <si>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</si>
  <si>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</si>
  <si>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</si>
  <si>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</si>
  <si>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</si>
  <si>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</si>
  <si>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</si>
  <si>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</si>
  <si>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</si>
  <si>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</si>
  <si>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</si>
  <si>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</si>
  <si>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</si>
  <si>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</si>
  <si>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</si>
  <si>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</si>
  <si>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</si>
  <si>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</si>
  <si>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</si>
  <si>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</si>
  <si>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</si>
  <si>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</si>
  <si>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</si>
  <si>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</si>
  <si>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</si>
  <si>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</si>
  <si>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</si>
  <si>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</si>
  <si>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</si>
  <si>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</si>
  <si>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</si>
  <si>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</si>
  <si>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</si>
  <si>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</si>
  <si>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</si>
  <si>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</si>
  <si>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</si>
  <si>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</si>
  <si>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</si>
  <si>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</si>
  <si>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</si>
  <si>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</si>
  <si>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</si>
  <si>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</si>
  <si>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</si>
  <si>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</si>
  <si>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</si>
  <si>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</si>
  <si>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</si>
  <si>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</si>
  <si>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</si>
  <si>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</si>
  <si>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</si>
  <si>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</si>
  <si>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</si>
  <si>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</si>
  <si>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</si>
  <si>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</si>
  <si>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</si>
  <si>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</si>
  <si>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</si>
  <si>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</si>
  <si>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</si>
  <si>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</si>
  <si>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</si>
  <si>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</si>
  <si>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</si>
  <si>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</si>
  <si>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</si>
  <si>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</si>
  <si>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</si>
  <si>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</si>
  <si>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</si>
  <si>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</si>
  <si>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</si>
  <si>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</si>
  <si>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</si>
  <si>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</si>
  <si>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</si>
  <si>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</si>
  <si>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</si>
  <si>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</si>
  <si>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</si>
  <si>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</si>
  <si>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</si>
  <si>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</si>
  <si>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</si>
  <si>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</si>
  <si>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</si>
  <si>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</si>
  <si>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</si>
  <si>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</si>
  <si>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</si>
  <si>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</si>
  <si>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</si>
  <si>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</si>
  <si>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</si>
  <si>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</si>
  <si>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</si>
  <si>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</si>
  <si>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</si>
  <si>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</si>
  <si>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</si>
  <si>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</si>
  <si>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</si>
  <si>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</si>
  <si>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</si>
  <si>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</si>
  <si>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</si>
  <si>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</si>
  <si>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</si>
  <si>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</si>
  <si>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</si>
  <si>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</si>
  <si>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</si>
  <si>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</si>
  <si>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</si>
  <si>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</si>
  <si>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</si>
  <si>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</si>
  <si>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</si>
  <si>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</si>
  <si>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</si>
  <si>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</si>
  <si>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</si>
  <si>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</si>
  <si>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</si>
  <si>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</si>
  <si>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</si>
  <si>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</si>
  <si>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</si>
  <si>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</si>
  <si>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</si>
  <si>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</si>
  <si>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</si>
  <si>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</si>
  <si>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</si>
  <si>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</si>
  <si>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</si>
  <si>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</si>
  <si>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</si>
  <si>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</si>
  <si>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</si>
  <si>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</si>
  <si>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</si>
  <si>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</si>
  <si>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</si>
  <si>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</si>
  <si>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</si>
  <si>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</si>
  <si>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</si>
  <si>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</si>
  <si>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</si>
  <si>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</si>
  <si>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</si>
  <si>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</si>
  <si>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</si>
  <si>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</si>
  <si>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</si>
  <si>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</si>
  <si>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</si>
  <si>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</si>
  <si>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</si>
  <si>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</si>
  <si>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</si>
  <si>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</si>
  <si>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</si>
  <si>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</si>
  <si>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</si>
  <si>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</si>
  <si>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</si>
  <si>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</si>
  <si>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</si>
  <si>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</si>
  <si>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</si>
  <si>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</si>
  <si>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</si>
  <si>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</si>
  <si>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</si>
  <si>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</si>
  <si>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</si>
  <si>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</si>
  <si>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</si>
  <si>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</si>
  <si>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</si>
  <si>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</si>
  <si>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</si>
  <si>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</si>
  <si>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</si>
  <si>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</si>
  <si>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</si>
  <si>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</si>
  <si>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</si>
  <si>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</si>
  <si>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</si>
  <si>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</si>
  <si>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</si>
  <si>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</si>
  <si>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</si>
  <si>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</si>
  <si>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</si>
  <si>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</si>
  <si>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</si>
  <si>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</si>
  <si>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</si>
  <si>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</si>
  <si>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</si>
  <si>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</si>
  <si>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</si>
  <si>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</si>
  <si>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</si>
  <si>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</si>
  <si>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</si>
  <si>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</si>
  <si>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</si>
  <si>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</si>
  <si>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</si>
  <si>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</si>
  <si>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</si>
  <si>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</si>
  <si>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</si>
  <si>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</si>
  <si>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</si>
  <si>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</si>
  <si>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</si>
  <si>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</si>
  <si>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</si>
  <si>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</si>
  <si>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</si>
  <si>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</si>
  <si>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</si>
  <si>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</si>
  <si>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</si>
  <si>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</si>
  <si>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</si>
  <si>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</si>
  <si>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</si>
  <si>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</si>
  <si>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</si>
  <si>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</si>
  <si>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</si>
  <si>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</si>
  <si>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</si>
  <si>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</si>
  <si>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</si>
  <si>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</si>
  <si>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</si>
  <si>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</si>
  <si>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</si>
  <si>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</si>
  <si>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</si>
  <si>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</si>
  <si>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</si>
  <si>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</si>
  <si>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</si>
  <si>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</si>
  <si>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</si>
  <si>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</si>
  <si>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</si>
  <si>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</si>
  <si>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</si>
  <si>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</si>
  <si>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</si>
  <si>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</si>
  <si>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</si>
  <si>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</si>
  <si>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</si>
  <si>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</si>
  <si>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</si>
  <si>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</si>
  <si>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</si>
  <si>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</si>
  <si>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</si>
  <si>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</si>
  <si>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</si>
  <si>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</si>
  <si>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</si>
  <si>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</si>
  <si>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</si>
  <si>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</si>
  <si>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</si>
  <si>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</si>
  <si>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</si>
  <si>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</si>
  <si>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</si>
  <si>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</si>
  <si>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</si>
  <si>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</si>
  <si>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</si>
  <si>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</si>
  <si>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</si>
  <si>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</si>
  <si>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</si>
  <si>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</si>
  <si>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</si>
  <si>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</si>
  <si>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</si>
  <si>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</si>
  <si>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</si>
  <si>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</si>
  <si>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</si>
  <si>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</si>
  <si>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</si>
  <si>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</si>
  <si>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</si>
  <si>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</si>
  <si>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</si>
  <si>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</si>
  <si>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</si>
  <si>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</si>
  <si>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</si>
  <si>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</si>
  <si>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</si>
  <si>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</si>
  <si>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</si>
  <si>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</si>
  <si>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</si>
  <si>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</si>
  <si>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</si>
  <si>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</si>
  <si>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</si>
  <si>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</si>
  <si>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</si>
  <si>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</si>
  <si>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</si>
  <si>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</si>
  <si>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</si>
  <si>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</si>
  <si>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</si>
  <si>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</si>
  <si>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</si>
  <si>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</si>
  <si>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</si>
  <si>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</si>
  <si>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</si>
  <si>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</si>
  <si>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</si>
  <si>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</si>
  <si>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</si>
  <si>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</si>
  <si>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</si>
  <si>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</si>
  <si>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</si>
  <si>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</si>
  <si>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</si>
  <si>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</si>
  <si>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</si>
  <si>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</si>
  <si>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</si>
  <si>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</si>
  <si>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</si>
  <si>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</si>
  <si>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</si>
  <si>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</si>
  <si>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</si>
  <si>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</si>
  <si>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</si>
  <si>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</si>
  <si>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</si>
  <si>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</si>
  <si>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</si>
  <si>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</si>
  <si>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</si>
  <si>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</si>
  <si>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</si>
  <si>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</si>
  <si>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</si>
  <si>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</si>
  <si>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</si>
  <si>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</si>
  <si>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</si>
  <si>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</si>
  <si>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</si>
  <si>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</si>
  <si>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</si>
  <si>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</si>
  <si>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</si>
  <si>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</si>
  <si>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</si>
  <si>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</si>
  <si>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</si>
  <si>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</si>
  <si>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</si>
  <si>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</si>
  <si>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</si>
  <si>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</si>
  <si>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</si>
  <si>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</si>
  <si>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</si>
  <si>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</si>
  <si>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</si>
  <si>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</si>
  <si>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</si>
  <si>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</si>
  <si>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</si>
  <si>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</si>
  <si>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</si>
  <si>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</si>
  <si>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</si>
  <si>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</si>
  <si>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</si>
  <si>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</si>
  <si>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</si>
  <si>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</si>
  <si>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</si>
  <si>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</si>
  <si>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</si>
  <si>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</si>
  <si>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</si>
  <si>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</si>
  <si>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</si>
  <si>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</si>
  <si>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</si>
  <si>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</si>
  <si>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</si>
  <si>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</si>
  <si>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</si>
  <si>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</si>
  <si>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</si>
  <si>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</si>
  <si>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</si>
  <si>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</si>
  <si>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</si>
  <si>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</si>
  <si>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</si>
  <si>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</si>
  <si>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</si>
  <si>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</si>
  <si>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</si>
  <si>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</si>
  <si>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</si>
  <si>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</si>
  <si>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</si>
  <si>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</si>
  <si>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</si>
  <si>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</si>
  <si>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</si>
  <si>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</si>
  <si>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</si>
  <si>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</si>
  <si>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</si>
  <si>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</si>
  <si>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</si>
  <si>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</si>
  <si>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</si>
  <si>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</si>
  <si>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</si>
  <si>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</si>
  <si>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</si>
  <si>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</si>
  <si>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</si>
  <si>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</si>
  <si>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</si>
  <si>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</si>
  <si>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</si>
  <si>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</si>
  <si>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</si>
  <si>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</si>
  <si>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</si>
  <si>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</si>
  <si>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</si>
  <si>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</si>
  <si>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</si>
  <si>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</si>
  <si>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</si>
  <si>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</si>
  <si>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</si>
  <si>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</si>
  <si>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</si>
  <si>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</si>
  <si>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</si>
  <si>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</si>
  <si>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</si>
  <si>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</si>
  <si>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</si>
  <si>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</si>
  <si>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</si>
  <si>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</si>
  <si>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</si>
  <si>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</si>
  <si>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</si>
  <si>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</si>
  <si>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</si>
  <si>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</si>
  <si>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</si>
  <si>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</si>
  <si>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</si>
  <si>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</si>
  <si>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</si>
  <si>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</si>
  <si>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</si>
  <si>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</si>
  <si>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</si>
  <si>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</si>
  <si>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</si>
  <si>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</si>
  <si>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</si>
  <si>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</si>
  <si>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</si>
  <si>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</si>
  <si>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</si>
  <si>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</si>
  <si>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</si>
  <si>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</si>
  <si>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</si>
  <si>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</si>
  <si>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</si>
  <si>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</si>
  <si>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</si>
  <si>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</si>
  <si>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</si>
  <si>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</si>
  <si>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</si>
  <si>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</si>
  <si>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</si>
  <si>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</si>
  <si>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</si>
  <si>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</si>
  <si>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</si>
  <si>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</si>
  <si>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</si>
  <si>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</si>
  <si>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</si>
  <si>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</si>
  <si>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</si>
  <si>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</si>
  <si>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</si>
  <si>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</si>
  <si>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</si>
  <si>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</si>
  <si>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</si>
  <si>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</si>
  <si>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</si>
  <si>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</si>
  <si>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</si>
  <si>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</si>
  <si>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</si>
  <si>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</si>
  <si>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</si>
  <si>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</si>
  <si>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</si>
  <si>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</si>
  <si>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</si>
  <si>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</si>
  <si>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</si>
  <si>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</si>
  <si>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</si>
  <si>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</si>
  <si>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</si>
  <si>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</si>
  <si>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</si>
  <si>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</si>
  <si>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</si>
  <si>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</si>
  <si>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</si>
  <si>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</si>
  <si>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</si>
  <si>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</si>
  <si>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</si>
  <si>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</si>
  <si>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</si>
  <si>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</si>
  <si>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</si>
  <si>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</si>
  <si>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</si>
  <si>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</si>
  <si>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</si>
  <si>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</si>
  <si>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</si>
  <si>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</si>
  <si>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</si>
  <si>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</si>
  <si>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</si>
  <si>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</si>
  <si>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</si>
  <si>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</si>
  <si>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</si>
  <si>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</si>
  <si>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</si>
  <si>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</si>
  <si>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</si>
  <si>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</si>
  <si>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</si>
  <si>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</si>
  <si>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</si>
  <si>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</si>
  <si>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</si>
  <si>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</si>
  <si>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</si>
  <si>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</si>
  <si>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</si>
  <si>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</si>
  <si>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</si>
  <si>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</si>
  <si>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</si>
  <si>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</si>
  <si>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</si>
  <si>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</si>
  <si>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</si>
  <si>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</si>
  <si>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</si>
  <si>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</si>
  <si>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</si>
  <si>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</si>
  <si>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</si>
  <si>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</si>
  <si>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</si>
  <si>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</si>
  <si>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</si>
  <si>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</si>
  <si>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</si>
  <si>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</si>
  <si>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</si>
  <si>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</si>
  <si>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</si>
  <si>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</si>
  <si>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</si>
  <si>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</si>
  <si>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</si>
  <si>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</si>
  <si>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</si>
  <si>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</si>
  <si>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</si>
  <si>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</si>
  <si>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</si>
  <si>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</si>
  <si>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</si>
  <si>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</si>
  <si>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</si>
  <si>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</si>
  <si>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</si>
  <si>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</si>
  <si>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</si>
  <si>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</si>
  <si>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</si>
  <si>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</si>
  <si>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</si>
  <si>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</si>
  <si>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</si>
  <si>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</si>
  <si>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</si>
  <si>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</si>
  <si>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</si>
  <si>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</si>
  <si>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</si>
  <si>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</si>
  <si>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</si>
  <si>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</si>
  <si>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</si>
  <si>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</si>
  <si>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</si>
  <si>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</si>
  <si>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</si>
  <si>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</si>
  <si>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</si>
  <si>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</si>
  <si>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</si>
  <si>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</si>
  <si>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</si>
  <si>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</si>
  <si>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</si>
  <si>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</si>
  <si>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</si>
  <si>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</si>
  <si>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</si>
  <si>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</si>
  <si>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</si>
  <si>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</si>
  <si>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</si>
  <si>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</si>
  <si>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</si>
  <si>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</si>
  <si>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</si>
  <si>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</si>
  <si>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</si>
  <si>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</si>
  <si>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</si>
  <si>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</si>
  <si>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</si>
  <si>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</si>
  <si>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</si>
  <si>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</si>
  <si>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</si>
  <si>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</si>
  <si>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</si>
  <si>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</si>
  <si>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</si>
  <si>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</si>
  <si>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</si>
  <si>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</si>
  <si>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</si>
  <si>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</si>
  <si>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</si>
  <si>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</si>
  <si>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</si>
  <si>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</si>
  <si>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</si>
  <si>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</si>
  <si>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</si>
  <si>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</si>
  <si>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</si>
  <si>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</si>
  <si>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</si>
  <si>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</si>
  <si>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</si>
  <si>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</si>
  <si>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</si>
  <si>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</si>
  <si>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</si>
  <si>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</si>
  <si>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</si>
  <si>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</si>
  <si>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</si>
  <si>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</si>
  <si>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</si>
  <si>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</si>
  <si>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</si>
  <si>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</si>
  <si>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</si>
  <si>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</si>
  <si>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</si>
  <si>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</si>
  <si>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</si>
  <si>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</si>
  <si>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</si>
  <si>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</si>
  <si>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</si>
  <si>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</si>
  <si>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</si>
  <si>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</si>
  <si>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</si>
  <si>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</si>
  <si>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</si>
  <si>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</si>
  <si>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</si>
  <si>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</si>
  <si>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</si>
  <si>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</si>
  <si>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</si>
  <si>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</si>
  <si>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</si>
  <si>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</si>
  <si>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</si>
  <si>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</si>
  <si>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</si>
  <si>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</si>
  <si>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</si>
  <si>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</si>
  <si>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</si>
  <si>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</si>
  <si>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</si>
  <si>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</si>
  <si>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</si>
  <si>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</si>
  <si>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</si>
  <si>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</si>
  <si>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</si>
  <si>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</si>
  <si>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</si>
  <si>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</si>
  <si>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</si>
  <si>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</si>
  <si>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</si>
  <si>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</si>
  <si>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</si>
  <si>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</si>
  <si>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</si>
  <si>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</si>
  <si>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</si>
  <si>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</si>
  <si>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</si>
  <si>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</si>
  <si>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</si>
  <si>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</si>
  <si>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</si>
  <si>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</si>
  <si>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</si>
  <si>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</si>
  <si>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</si>
  <si>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</si>
  <si>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</si>
  <si>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</si>
  <si>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</si>
  <si>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</si>
  <si>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</si>
  <si>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</si>
  <si>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</si>
  <si>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</si>
  <si>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</si>
  <si>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</si>
  <si>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</si>
  <si>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</si>
  <si>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</si>
  <si>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</si>
  <si>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</si>
  <si>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</si>
  <si>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</si>
  <si>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</si>
  <si>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</si>
  <si>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</si>
  <si>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</si>
  <si>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</si>
  <si>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</si>
  <si>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</si>
  <si>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</si>
  <si>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</si>
  <si>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</si>
  <si>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</si>
  <si>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</si>
  <si>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</si>
  <si>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</si>
  <si>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</si>
  <si>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</si>
  <si>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</si>
  <si>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</si>
  <si>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</si>
  <si>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</si>
  <si>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</si>
  <si>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</si>
  <si>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</si>
  <si>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</si>
  <si>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</si>
  <si>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</si>
  <si>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</si>
  <si>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</si>
  <si>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</si>
  <si>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</si>
  <si>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</si>
  <si>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</si>
  <si>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</si>
  <si>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</si>
  <si>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</si>
  <si>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</si>
  <si>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</si>
  <si>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</si>
  <si>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</si>
  <si>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</si>
  <si>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</si>
  <si>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</si>
  <si>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</si>
  <si>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</si>
  <si>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</si>
  <si>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</si>
  <si>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</si>
  <si>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</si>
  <si>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</si>
  <si>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</si>
  <si>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</si>
  <si>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</si>
  <si>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</si>
  <si>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</si>
  <si>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</si>
  <si>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</si>
  <si>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</si>
  <si>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</si>
  <si>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</si>
  <si>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</si>
  <si>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</si>
  <si>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</si>
  <si>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</si>
  <si>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</si>
  <si>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</si>
  <si>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</si>
  <si>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</si>
  <si>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</si>
  <si>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</si>
  <si>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</si>
  <si>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</si>
  <si>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</si>
  <si>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</si>
  <si>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</si>
  <si>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</si>
  <si>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</si>
  <si>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</si>
  <si>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</si>
  <si>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</si>
  <si>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</si>
  <si>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</si>
  <si>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</si>
  <si>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</si>
  <si>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</si>
  <si>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</si>
  <si>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</si>
  <si>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</si>
  <si>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</si>
  <si>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</si>
  <si>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</si>
  <si>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</si>
  <si>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</si>
  <si>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</si>
  <si>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</si>
  <si>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</si>
  <si>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</si>
  <si>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</si>
  <si>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</si>
  <si>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</si>
  <si>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</si>
  <si>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</si>
  <si>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</si>
  <si>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</si>
  <si>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</si>
  <si>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</si>
  <si>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</si>
  <si>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</si>
  <si>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</si>
  <si>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</si>
  <si>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</si>
  <si>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</si>
  <si>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</si>
  <si>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</si>
  <si>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</si>
  <si>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</si>
  <si>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</si>
  <si>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</si>
  <si>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</si>
  <si>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</si>
  <si>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</si>
  <si>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</si>
  <si>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</si>
  <si>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</si>
  <si>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</si>
  <si>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</si>
  <si>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</si>
  <si>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</si>
  <si>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</si>
  <si>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</si>
  <si>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</si>
  <si>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</si>
  <si>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</si>
  <si>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</si>
  <si>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</si>
  <si>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</si>
  <si>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</si>
  <si>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</si>
  <si>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</si>
  <si>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</si>
  <si>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</si>
  <si>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</si>
  <si>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</si>
  <si>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</si>
  <si>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</si>
  <si>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</si>
  <si>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</si>
  <si>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</si>
  <si>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</si>
  <si>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</si>
  <si>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</si>
  <si>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</si>
  <si>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</si>
  <si>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</si>
  <si>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</si>
  <si>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</si>
  <si>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</si>
  <si>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</si>
  <si>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</si>
  <si>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</si>
  <si>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</si>
  <si>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</si>
  <si>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</si>
  <si>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</si>
  <si>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</si>
  <si>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</si>
  <si>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</si>
  <si>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</si>
  <si>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</si>
  <si>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</si>
  <si>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</si>
  <si>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</si>
  <si>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</si>
  <si>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</si>
  <si>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</si>
  <si>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</si>
  <si>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</si>
  <si>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</si>
  <si>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</si>
  <si>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</si>
  <si>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</si>
  <si>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</si>
  <si>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</si>
  <si>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</si>
  <si>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</si>
  <si>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</si>
  <si>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</si>
  <si>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</si>
  <si>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</si>
  <si>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</si>
  <si>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</si>
  <si>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</si>
  <si>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</si>
  <si>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</si>
  <si>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</si>
  <si>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</si>
  <si>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</si>
  <si>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</si>
  <si>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</si>
  <si>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</si>
  <si>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</si>
  <si>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</si>
  <si>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</si>
  <si>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</si>
  <si>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</si>
  <si>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</si>
  <si>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</si>
  <si>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</si>
  <si>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</si>
  <si>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</si>
  <si>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</si>
  <si>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</si>
  <si>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</si>
  <si>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</si>
  <si>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</si>
  <si>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</si>
  <si>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</si>
  <si>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</si>
  <si>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</si>
  <si>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</si>
  <si>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</si>
  <si>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</si>
  <si>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</si>
  <si>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</si>
  <si>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</si>
  <si>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</si>
  <si>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</si>
  <si>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</si>
  <si>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</si>
  <si>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</si>
  <si>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</si>
  <si>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</si>
  <si>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</si>
  <si>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</si>
  <si>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</si>
  <si>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</si>
  <si>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</si>
  <si>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</si>
  <si>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</si>
  <si>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</si>
  <si>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</si>
  <si>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</si>
  <si>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</si>
  <si>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</si>
  <si>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</si>
  <si>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</si>
  <si>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</si>
  <si>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</si>
  <si>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</si>
  <si>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</si>
  <si>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</si>
  <si>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</si>
  <si>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</si>
  <si>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</si>
  <si>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</si>
  <si>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</si>
  <si>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</si>
  <si>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</si>
  <si>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</si>
  <si>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</si>
  <si>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</si>
  <si>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</si>
  <si>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</si>
  <si>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</si>
  <si>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</si>
  <si>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</si>
  <si>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</si>
  <si>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</si>
  <si>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</si>
  <si>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</si>
  <si>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</si>
  <si>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</si>
  <si>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</si>
  <si>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</si>
  <si>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</si>
  <si>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</si>
  <si>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</si>
  <si>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</si>
  <si>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</si>
  <si>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</si>
  <si>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</si>
  <si>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</si>
  <si>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</si>
  <si>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</si>
  <si>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</si>
  <si>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</si>
  <si>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</si>
  <si>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</si>
  <si>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</si>
  <si>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</si>
  <si>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</si>
  <si>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</si>
  <si>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</si>
  <si>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</si>
  <si>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</si>
  <si>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</si>
  <si>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</si>
  <si>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</si>
  <si>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</si>
  <si>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</si>
  <si>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</si>
  <si>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</si>
  <si>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</si>
  <si>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</si>
  <si>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</si>
  <si>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</si>
  <si>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</si>
  <si>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</si>
  <si>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</si>
  <si>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</si>
  <si>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</si>
  <si>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</si>
  <si>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</si>
  <si>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</si>
  <si>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</si>
  <si>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</si>
  <si>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</si>
  <si>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</si>
  <si>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</si>
  <si>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</si>
  <si>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</si>
  <si>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</si>
  <si>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</si>
  <si>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</si>
  <si>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</si>
  <si>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</si>
  <si>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</si>
  <si>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</si>
  <si>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</si>
  <si>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</si>
  <si>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</si>
  <si>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</si>
  <si>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</si>
  <si>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</si>
  <si>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</si>
  <si>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</si>
  <si>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</si>
  <si>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</si>
  <si>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</si>
  <si>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</si>
  <si>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</si>
  <si>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</si>
  <si>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</si>
  <si>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</si>
  <si>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</si>
  <si>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</si>
  <si>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</si>
  <si>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</si>
  <si>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</si>
  <si>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</si>
  <si>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</si>
  <si>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</si>
  <si>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</si>
  <si>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</si>
  <si>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</si>
  <si>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</si>
  <si>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</si>
  <si>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</si>
  <si>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</si>
  <si>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</si>
  <si>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</si>
  <si>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</si>
  <si>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</si>
  <si>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</si>
  <si>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</si>
  <si>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</si>
  <si>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</si>
  <si>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</si>
  <si>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</si>
  <si>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</si>
  <si>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</si>
  <si>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</si>
  <si>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</si>
  <si>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</si>
  <si>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</si>
  <si>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</si>
  <si>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</si>
  <si>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</si>
  <si>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</si>
  <si>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</si>
  <si>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</si>
  <si>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</si>
  <si>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</si>
  <si>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</si>
  <si>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</si>
  <si>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</si>
  <si>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</si>
  <si>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</si>
  <si>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</si>
  <si>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</si>
  <si>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</si>
  <si>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</si>
  <si>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</si>
  <si>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</si>
  <si>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</si>
  <si>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</si>
  <si>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</si>
  <si>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</si>
  <si>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</si>
  <si>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</si>
  <si>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</si>
  <si>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</si>
  <si>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</si>
  <si>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</si>
  <si>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</si>
  <si>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</si>
  <si>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</si>
  <si>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</si>
  <si>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</si>
  <si>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</si>
  <si>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</si>
  <si>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</si>
  <si>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</si>
  <si>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</si>
  <si>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</si>
  <si>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</si>
  <si>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</si>
  <si>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</si>
  <si>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</si>
  <si>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</si>
  <si>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</si>
  <si>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</si>
  <si>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</si>
  <si>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</si>
  <si>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</si>
  <si>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</si>
  <si>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</si>
  <si>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</si>
  <si>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</si>
  <si>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</si>
  <si>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</si>
  <si>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</si>
  <si>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</si>
  <si>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</si>
  <si>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</si>
  <si>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</si>
  <si>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</si>
  <si>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</si>
  <si>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</si>
  <si>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</si>
  <si>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</si>
  <si>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</si>
  <si>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</si>
  <si>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</si>
  <si>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</si>
  <si>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</si>
  <si>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</si>
  <si>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</si>
  <si>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</si>
  <si>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</si>
  <si>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</si>
  <si>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</si>
  <si>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</si>
  <si>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</si>
  <si>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</si>
  <si>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</si>
  <si>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</si>
  <si>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</si>
  <si>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</si>
  <si>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</si>
  <si>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</si>
  <si>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</si>
  <si>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</si>
  <si>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</si>
  <si>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</si>
  <si>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</si>
  <si>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</si>
  <si>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</si>
  <si>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</si>
  <si>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</si>
  <si>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</si>
  <si>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</si>
  <si>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</si>
  <si>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</si>
  <si>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</si>
  <si>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</si>
  <si>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</si>
  <si>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</si>
  <si>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</si>
  <si>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</si>
  <si>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</si>
  <si>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</si>
  <si>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</si>
  <si>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</si>
  <si>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</si>
  <si>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</si>
  <si>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</si>
  <si>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</si>
  <si>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</si>
  <si>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</si>
  <si>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</si>
  <si>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</si>
  <si>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</si>
  <si>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</si>
  <si>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</si>
  <si>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</si>
  <si>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</si>
  <si>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</si>
  <si>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</si>
  <si>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</si>
  <si>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</si>
  <si>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</si>
  <si>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</si>
  <si>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</si>
  <si>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</si>
  <si>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</si>
  <si>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</si>
  <si>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</si>
  <si>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</si>
  <si>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</si>
  <si>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</si>
  <si>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</si>
  <si>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</si>
  <si>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</si>
  <si>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</si>
  <si>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</si>
  <si>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</si>
  <si>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</si>
  <si>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</si>
  <si>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</si>
  <si>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</si>
  <si>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</si>
  <si>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</si>
  <si>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</si>
  <si>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</si>
  <si>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</si>
  <si>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</si>
  <si>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</si>
  <si>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</si>
  <si>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</si>
  <si>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</si>
  <si>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</si>
  <si>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</si>
  <si>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</si>
  <si>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</si>
  <si>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</si>
  <si>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</si>
  <si>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</si>
  <si>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</si>
  <si>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</si>
  <si>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</si>
  <si>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</si>
  <si>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</si>
  <si>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</si>
  <si>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</si>
  <si>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</si>
  <si>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</si>
  <si>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</si>
  <si>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</si>
  <si>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</si>
  <si>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</si>
  <si>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</si>
  <si>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</si>
  <si>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</si>
  <si>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</si>
  <si>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</si>
  <si>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</si>
  <si>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</si>
  <si>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</si>
  <si>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</si>
  <si>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</si>
  <si>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</si>
  <si>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</si>
  <si>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</si>
  <si>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</si>
  <si>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</si>
  <si>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</si>
  <si>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</si>
  <si>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</si>
  <si>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</si>
  <si>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</si>
  <si>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</si>
  <si>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</si>
  <si>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</si>
  <si>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</si>
  <si>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</si>
  <si>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</si>
  <si>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</si>
  <si>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</si>
  <si>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</si>
  <si>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</si>
  <si>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</si>
  <si>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</si>
  <si>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</si>
  <si>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</si>
  <si>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</si>
  <si>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</si>
  <si>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</si>
  <si>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</si>
  <si>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</si>
  <si>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</si>
  <si>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</si>
  <si>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</si>
  <si>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</si>
  <si>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</si>
  <si>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</si>
  <si>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</si>
  <si>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</si>
  <si>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</si>
  <si>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</si>
  <si>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</si>
  <si>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</si>
  <si>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</si>
  <si>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</si>
  <si>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</si>
  <si>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</si>
  <si>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</si>
  <si>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</si>
  <si>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</si>
  <si>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</si>
  <si>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</si>
  <si>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</si>
  <si>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</si>
  <si>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</si>
  <si>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</si>
  <si>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</si>
  <si>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</si>
  <si>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</si>
  <si>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</si>
  <si>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</si>
  <si>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</si>
  <si>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</si>
  <si>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</si>
  <si>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</si>
  <si>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</si>
  <si>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</si>
  <si>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</si>
  <si>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</si>
  <si>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</si>
  <si>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</si>
  <si>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</si>
  <si>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</si>
  <si>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</si>
  <si>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</si>
  <si>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</si>
  <si>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</si>
  <si>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</si>
  <si>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</si>
  <si>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</si>
  <si>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</si>
  <si>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</si>
  <si>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</si>
  <si>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</si>
  <si>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</si>
  <si>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</si>
  <si>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</si>
  <si>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</si>
  <si>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</si>
  <si>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</si>
  <si>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</si>
  <si>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</si>
  <si>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</si>
  <si>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</si>
  <si>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</si>
  <si>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</si>
  <si>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</si>
  <si>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</si>
  <si>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</si>
  <si>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</si>
  <si>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</si>
  <si>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</si>
  <si>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</si>
  <si>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</si>
  <si>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</si>
  <si>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</si>
  <si>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</si>
  <si>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</si>
  <si>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</si>
  <si>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</si>
  <si>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</si>
  <si>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</si>
  <si>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</si>
  <si>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</si>
  <si>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</si>
  <si>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</si>
  <si>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</si>
  <si>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</si>
  <si>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</si>
  <si>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</si>
  <si>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</si>
  <si>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</si>
  <si>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</si>
  <si>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</si>
  <si>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</si>
  <si>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</si>
  <si>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</si>
  <si>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</si>
  <si>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</si>
  <si>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</si>
  <si>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</si>
  <si>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</si>
  <si>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</si>
  <si>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</si>
  <si>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</si>
  <si>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</si>
  <si>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</si>
  <si>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</si>
  <si>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</si>
  <si>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</si>
  <si>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</si>
  <si>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</si>
  <si>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</si>
  <si>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</si>
  <si>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</si>
  <si>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</si>
  <si>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</si>
  <si>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</si>
  <si>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</si>
  <si>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</si>
  <si>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</si>
  <si>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</si>
  <si>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</si>
  <si>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</si>
  <si>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</si>
  <si>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</si>
  <si>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</si>
  <si>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</si>
  <si>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</si>
  <si>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</si>
  <si>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</si>
  <si>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</si>
  <si>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</si>
  <si>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</si>
  <si>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</si>
  <si>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</si>
  <si>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</si>
  <si>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</si>
  <si>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</si>
  <si>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</si>
  <si>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</si>
  <si>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</si>
  <si>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</si>
  <si>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</si>
  <si>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</si>
  <si>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</si>
  <si>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</si>
  <si>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</si>
  <si>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</si>
  <si>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</si>
  <si>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</si>
  <si>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</si>
  <si>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</si>
  <si>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</si>
  <si>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</si>
  <si>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</si>
  <si>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</si>
  <si>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</si>
  <si>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</si>
  <si>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</si>
  <si>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</si>
  <si>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</si>
  <si>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</si>
  <si>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</si>
  <si>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</si>
  <si>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</si>
  <si>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</si>
  <si>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</si>
  <si>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</si>
  <si>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</si>
  <si>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</si>
  <si>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</si>
  <si>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</si>
  <si>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</si>
  <si>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</si>
  <si>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</si>
  <si>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</si>
  <si>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</si>
  <si>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</si>
  <si>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</si>
  <si>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</si>
  <si>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</si>
  <si>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</si>
  <si>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</si>
  <si>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</si>
  <si>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</si>
  <si>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</si>
  <si>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</si>
  <si>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</si>
  <si>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</si>
  <si>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</si>
  <si>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</si>
  <si>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</si>
  <si>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</si>
  <si>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</si>
  <si>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</si>
  <si>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</si>
  <si>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</si>
  <si>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</si>
  <si>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</si>
  <si>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</si>
  <si>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</si>
  <si>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</si>
  <si>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</si>
  <si>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</si>
  <si>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</si>
  <si>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</si>
  <si>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</si>
  <si>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</si>
  <si>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</si>
  <si>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</si>
  <si>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</si>
  <si>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</si>
  <si>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</si>
  <si>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</si>
  <si>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</si>
  <si>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</si>
  <si>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</si>
  <si>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</si>
  <si>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</si>
  <si>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</si>
  <si>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</si>
  <si>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</si>
  <si>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</si>
  <si>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</si>
  <si>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</si>
  <si>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</si>
  <si>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</si>
  <si>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</si>
  <si>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</si>
  <si>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</si>
  <si>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</si>
  <si>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</si>
  <si>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</si>
  <si>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</si>
  <si>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</si>
  <si>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</si>
  <si>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</si>
  <si>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</si>
  <si>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</si>
  <si>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</si>
  <si>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</si>
  <si>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</si>
  <si>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</si>
  <si>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</si>
  <si>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</si>
  <si>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</si>
  <si>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</si>
  <si>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</si>
  <si>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</si>
  <si>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</si>
  <si>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</si>
  <si>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</si>
  <si>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</si>
  <si>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</si>
  <si>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</si>
  <si>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</si>
  <si>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</si>
  <si>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</si>
  <si>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</si>
  <si>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</si>
  <si>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</si>
  <si>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</si>
  <si>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</si>
  <si>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</si>
  <si>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</si>
  <si>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</si>
  <si>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</si>
  <si>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</si>
  <si>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</si>
  <si>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</si>
  <si>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</si>
  <si>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</si>
  <si>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</si>
  <si>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</si>
  <si>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</si>
  <si>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</si>
  <si>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</si>
  <si>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</si>
  <si>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</si>
  <si>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</si>
  <si>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</si>
  <si>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</si>
  <si>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</si>
  <si>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</si>
  <si>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</si>
  <si>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</si>
  <si>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</si>
  <si>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</si>
  <si>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</si>
  <si>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</si>
  <si>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</si>
  <si>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</si>
  <si>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</si>
  <si>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</si>
  <si>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</si>
  <si>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</si>
  <si>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</si>
  <si>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</si>
  <si>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</si>
  <si>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</si>
  <si>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</si>
  <si>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</si>
  <si>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</si>
  <si>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</si>
  <si>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</si>
  <si>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</si>
  <si>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</si>
  <si>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</si>
  <si>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</si>
  <si>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</si>
  <si>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</si>
  <si>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</si>
  <si>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</si>
  <si>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</si>
  <si>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</si>
  <si>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</si>
  <si>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</si>
  <si>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</si>
  <si>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</si>
  <si>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</si>
  <si>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</si>
  <si>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</si>
  <si>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</si>
  <si>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</si>
  <si>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</si>
  <si>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</si>
  <si>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</si>
  <si>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</si>
  <si>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</si>
  <si>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</si>
  <si>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</si>
  <si>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</si>
  <si>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</si>
  <si>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</si>
  <si>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</si>
  <si>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</si>
  <si>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</si>
  <si>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</si>
  <si>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</si>
  <si>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</si>
  <si>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</si>
  <si>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</si>
  <si>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</si>
  <si>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</si>
  <si>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</si>
  <si>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</si>
  <si>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</si>
  <si>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</si>
  <si>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</si>
  <si>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</si>
  <si>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</si>
  <si>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</si>
  <si>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</si>
  <si>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</si>
  <si>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</si>
  <si>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</si>
  <si>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</si>
  <si>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</si>
  <si>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</si>
  <si>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</si>
  <si>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</si>
  <si>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</si>
  <si>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</si>
  <si>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</si>
  <si>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</si>
  <si>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</si>
  <si>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</si>
  <si>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</si>
  <si>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</si>
  <si>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</si>
  <si>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</si>
  <si>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</si>
  <si>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</si>
  <si>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</si>
  <si>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</si>
  <si>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</si>
  <si>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</si>
  <si>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</si>
  <si>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</si>
  <si>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</si>
  <si>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</si>
  <si>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</si>
  <si>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</si>
  <si>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</si>
  <si>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</si>
  <si>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</si>
  <si>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</si>
  <si>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</si>
  <si>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</si>
  <si>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</si>
  <si>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</si>
  <si>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</si>
  <si>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</si>
  <si>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</si>
  <si>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</si>
  <si>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</si>
  <si>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</si>
  <si>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</si>
  <si>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</si>
  <si>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</si>
  <si>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</si>
  <si>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</si>
  <si>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</si>
  <si>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</si>
  <si>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</si>
  <si>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</si>
  <si>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</si>
  <si>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</si>
  <si>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</si>
  <si>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</si>
  <si>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</si>
  <si>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</si>
  <si>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</si>
  <si>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</si>
  <si>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</si>
  <si>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</si>
  <si>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</si>
  <si>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</si>
  <si>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</si>
  <si>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</si>
  <si>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</si>
  <si>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</si>
  <si>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</si>
  <si>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</si>
  <si>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</si>
  <si>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</si>
  <si>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</si>
  <si>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</si>
  <si>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</si>
  <si>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</si>
  <si>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</si>
  <si>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</si>
  <si>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</si>
  <si>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</si>
  <si>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</si>
  <si>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</si>
  <si>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</si>
  <si>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</si>
  <si>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</si>
  <si>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</si>
  <si>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</si>
  <si>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</si>
  <si>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</si>
  <si>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</si>
  <si>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</si>
  <si>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</si>
  <si>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</si>
  <si>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</si>
  <si>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</si>
  <si>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</si>
  <si>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</si>
  <si>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</si>
  <si>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</si>
  <si>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</si>
  <si>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</si>
  <si>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</si>
  <si>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</si>
  <si>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</si>
  <si>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</si>
  <si>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</si>
  <si>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</si>
  <si>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</si>
  <si>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</si>
  <si>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</si>
  <si>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</si>
  <si>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</si>
  <si>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</si>
  <si>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</si>
  <si>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</si>
  <si>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</si>
  <si>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</si>
  <si>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</si>
  <si>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</si>
  <si>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</si>
  <si>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</si>
  <si>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</si>
  <si>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</si>
  <si>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</si>
  <si>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</si>
  <si>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</si>
  <si>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</si>
  <si>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</si>
  <si>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</si>
  <si>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</si>
  <si>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</si>
  <si>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</si>
  <si>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</si>
  <si>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</si>
  <si>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</si>
  <si>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</si>
  <si>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</si>
  <si>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</si>
  <si>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</si>
  <si>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</si>
  <si>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</si>
  <si>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</si>
  <si>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</si>
  <si>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</si>
  <si>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</si>
  <si>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</si>
  <si>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</si>
  <si>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</si>
  <si>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</si>
  <si>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</si>
  <si>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</si>
  <si>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</si>
  <si>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</si>
  <si>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</si>
  <si>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</si>
  <si>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</si>
  <si>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</si>
  <si>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</si>
  <si>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</si>
  <si>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</si>
  <si>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</si>
  <si>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</si>
  <si>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</si>
  <si>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</si>
  <si>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</si>
  <si>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</si>
  <si>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</si>
  <si>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</si>
  <si>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</si>
  <si>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</si>
  <si>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</si>
  <si>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</si>
  <si>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</si>
  <si>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</si>
  <si>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</si>
  <si>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</si>
  <si>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</si>
  <si>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</si>
  <si>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</si>
  <si>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</si>
  <si>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</si>
  <si>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</si>
  <si>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</si>
  <si>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</si>
  <si>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</si>
  <si>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</si>
  <si>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</si>
  <si>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</si>
  <si>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</si>
  <si>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</si>
  <si>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</si>
  <si>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</si>
  <si>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</si>
  <si>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</si>
  <si>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</si>
  <si>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</si>
  <si>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</si>
  <si>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</si>
  <si>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</si>
  <si>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</si>
  <si>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</si>
  <si>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</si>
  <si>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</si>
  <si>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</si>
  <si>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</si>
  <si>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</si>
  <si>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</si>
  <si>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</si>
  <si>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</si>
  <si>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</si>
  <si>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</si>
  <si>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</si>
  <si>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</si>
  <si>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</si>
  <si>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</si>
  <si>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</si>
  <si>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</si>
  <si>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</si>
  <si>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</si>
  <si>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</si>
  <si>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</si>
  <si>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</si>
  <si>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</si>
  <si>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</si>
  <si>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</si>
  <si>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</si>
  <si>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</si>
  <si>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</si>
  <si>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</si>
  <si>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</si>
  <si>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</si>
  <si>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</si>
  <si>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</si>
  <si>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</si>
  <si>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</si>
  <si>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</si>
  <si>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</si>
  <si>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</si>
  <si>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</si>
  <si>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</si>
  <si>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</si>
  <si>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</si>
  <si>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</si>
  <si>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</si>
  <si>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</si>
  <si>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</si>
  <si>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</si>
  <si>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</si>
  <si>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</si>
  <si>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</si>
  <si>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</si>
  <si>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</si>
  <si>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</si>
  <si>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</si>
  <si>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</si>
  <si>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</si>
  <si>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</si>
  <si>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</si>
  <si>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</si>
  <si>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</si>
  <si>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</si>
  <si>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</si>
  <si>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</si>
  <si>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</si>
  <si>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</si>
  <si>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</si>
  <si>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</si>
  <si>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</si>
  <si>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</si>
  <si>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</si>
  <si>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</si>
  <si>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</si>
  <si>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</si>
  <si>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</si>
  <si>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</si>
  <si>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</si>
  <si>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</si>
  <si>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</si>
  <si>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</si>
  <si>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</si>
  <si>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</si>
  <si>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</si>
  <si>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</si>
  <si>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</si>
  <si>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</si>
  <si>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</si>
  <si>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</si>
  <si>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</si>
  <si>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</si>
  <si>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</si>
  <si>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</si>
  <si>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</si>
  <si>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</si>
  <si>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</si>
  <si>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</si>
  <si>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</si>
  <si>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</si>
  <si>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</si>
  <si>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</si>
  <si>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</si>
  <si>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</si>
  <si>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</si>
  <si>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</si>
  <si>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</si>
  <si>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</si>
  <si>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</si>
  <si>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</si>
  <si>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</si>
  <si>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</si>
  <si>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</si>
  <si>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</si>
  <si>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</si>
  <si>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</si>
  <si>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</si>
  <si>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</si>
  <si>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</si>
  <si>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</si>
  <si>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</si>
  <si>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</si>
  <si>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</si>
  <si>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</si>
  <si>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</si>
  <si>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</si>
  <si>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</si>
  <si>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</si>
  <si>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</si>
  <si>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</si>
  <si>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</si>
  <si>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</si>
  <si>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</si>
  <si>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</si>
  <si>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</si>
  <si>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</si>
  <si>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</si>
  <si>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</si>
  <si>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</si>
  <si>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</si>
  <si>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</si>
  <si>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</si>
  <si>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</si>
  <si>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</si>
  <si>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</si>
  <si>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</si>
  <si>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</si>
  <si>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</si>
  <si>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</si>
  <si>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</si>
  <si>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</si>
  <si>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</si>
  <si>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</si>
  <si>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</si>
  <si>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</si>
  <si>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</si>
  <si>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</si>
  <si>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</si>
  <si>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</si>
  <si>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</si>
  <si>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</si>
  <si>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</si>
  <si>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</si>
  <si>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</si>
  <si>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</si>
  <si>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</si>
  <si>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</si>
  <si>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</si>
  <si>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</si>
  <si>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</si>
  <si>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</si>
  <si>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</si>
  <si>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</si>
  <si>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</si>
  <si>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</si>
  <si>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</si>
  <si>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</si>
  <si>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</si>
  <si>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</si>
  <si>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</si>
  <si>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</si>
  <si>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</si>
  <si>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</si>
  <si>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</si>
  <si>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</si>
  <si>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</si>
  <si>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</si>
  <si>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</si>
  <si>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</si>
  <si>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</si>
  <si>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</si>
  <si>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</si>
  <si>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</si>
  <si>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</si>
  <si>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</si>
  <si>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</si>
  <si>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</si>
  <si>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</si>
  <si>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</si>
  <si>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</si>
  <si>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</si>
  <si>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</si>
  <si>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</si>
  <si>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</si>
  <si>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</si>
  <si>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</si>
  <si>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</si>
  <si>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</si>
  <si>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</si>
  <si>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</si>
  <si>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</si>
  <si>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</si>
  <si>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</si>
  <si>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</si>
  <si>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</si>
  <si>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</si>
  <si>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</si>
  <si>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</si>
  <si>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</si>
  <si>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</si>
  <si>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</si>
  <si>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</si>
  <si>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</si>
  <si>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</si>
  <si>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</si>
  <si>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</si>
  <si>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</si>
  <si>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</si>
  <si>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</si>
  <si>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</si>
  <si>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</si>
  <si>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</si>
  <si>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</si>
  <si>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</si>
  <si>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</si>
  <si>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</si>
  <si>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</si>
  <si>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</si>
  <si>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</si>
  <si>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</si>
  <si>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</si>
  <si>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</si>
  <si>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</si>
  <si>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</si>
  <si>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</si>
  <si>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</si>
  <si>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</si>
  <si>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</si>
  <si>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</si>
  <si>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</si>
  <si>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</si>
  <si>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</si>
  <si>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</si>
  <si>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</si>
  <si>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</si>
  <si>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</si>
  <si>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</si>
  <si>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</si>
  <si>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</si>
  <si>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</si>
  <si>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</si>
  <si>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</si>
  <si>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</si>
  <si>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</si>
  <si>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</si>
  <si>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</si>
  <si>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</si>
  <si>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</si>
  <si>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</si>
  <si>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</si>
  <si>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</si>
  <si>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</si>
  <si>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</si>
  <si>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</si>
  <si>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</si>
  <si>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</si>
  <si>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</si>
  <si>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</si>
  <si>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</si>
  <si>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</si>
  <si>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</si>
  <si>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</si>
  <si>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</si>
  <si>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</si>
  <si>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</si>
  <si>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</si>
  <si>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</si>
  <si>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</si>
  <si>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</si>
  <si>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</si>
  <si>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</si>
  <si>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</si>
  <si>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</si>
  <si>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</si>
  <si>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</si>
  <si>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</si>
  <si>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</si>
  <si>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</si>
  <si>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</si>
  <si>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</si>
  <si>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</si>
  <si>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</si>
  <si>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</si>
  <si>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</si>
  <si>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</si>
  <si>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</si>
  <si>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</si>
  <si>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</si>
  <si>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</si>
  <si>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</si>
  <si>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</si>
  <si>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</si>
  <si>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</si>
  <si>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</si>
  <si>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</si>
  <si>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</si>
  <si>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</si>
  <si>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</si>
  <si>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</si>
  <si>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</si>
  <si>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</si>
  <si>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</si>
  <si>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</si>
  <si>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</si>
  <si>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</si>
  <si>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</si>
  <si>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</si>
  <si>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</si>
  <si>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</si>
  <si>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</si>
  <si>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</si>
  <si>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</si>
  <si>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</si>
  <si>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</si>
  <si>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</si>
  <si>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</si>
  <si>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</si>
  <si>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</si>
  <si>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</si>
  <si>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</si>
  <si>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</si>
  <si>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</si>
  <si>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</si>
  <si>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</si>
  <si>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</si>
  <si>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</si>
  <si>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</si>
  <si>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</si>
  <si>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</si>
  <si>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</si>
  <si>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</si>
  <si>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</si>
  <si>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</si>
  <si>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</si>
  <si>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</si>
  <si>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</si>
  <si>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</si>
  <si>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</si>
  <si>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</si>
  <si>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</si>
  <si>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</si>
  <si>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</si>
  <si>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</si>
  <si>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</si>
  <si>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</si>
  <si>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</si>
  <si>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</si>
  <si>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</si>
  <si>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</si>
  <si>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</si>
  <si>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</si>
  <si>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</si>
  <si>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</si>
  <si>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</si>
  <si>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</si>
  <si>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</si>
  <si>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</si>
  <si>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</si>
  <si>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</si>
  <si>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</si>
  <si>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</si>
  <si>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</si>
  <si>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</si>
  <si>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</si>
  <si>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</si>
  <si>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</si>
  <si>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</si>
  <si>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</si>
  <si>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</si>
  <si>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</si>
  <si>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</si>
  <si>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</si>
  <si>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</si>
  <si>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</si>
  <si>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</si>
  <si>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</si>
  <si>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</si>
  <si>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</si>
  <si>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</si>
  <si>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</si>
  <si>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</si>
  <si>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</si>
  <si>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</si>
  <si>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</si>
  <si>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</si>
  <si>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</si>
  <si>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</si>
  <si>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</si>
  <si>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</si>
  <si>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</si>
  <si>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</si>
  <si>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</si>
  <si>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</si>
  <si>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</si>
  <si>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</si>
  <si>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</si>
  <si>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</si>
  <si>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</si>
  <si>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</si>
  <si>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</si>
  <si>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</si>
  <si>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</si>
  <si>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</si>
  <si>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</si>
  <si>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</si>
  <si>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</si>
  <si>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</si>
  <si>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</si>
  <si>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</si>
  <si>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</si>
  <si>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</si>
  <si>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</si>
  <si>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</si>
  <si>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</si>
  <si>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</si>
  <si>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</si>
  <si>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</si>
  <si>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</si>
  <si>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</si>
  <si>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</si>
  <si>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</si>
  <si>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</si>
  <si>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</si>
  <si>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</si>
  <si>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</si>
  <si>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</si>
  <si>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</si>
  <si>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</si>
  <si>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</si>
  <si>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</si>
  <si>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</si>
  <si>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</si>
  <si>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</si>
  <si>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</si>
  <si>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</si>
  <si>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</si>
  <si>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</si>
  <si>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</si>
  <si>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</si>
  <si>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</si>
  <si>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</si>
  <si>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</si>
  <si>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</si>
  <si>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</si>
  <si>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</si>
  <si>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</si>
  <si>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</si>
  <si>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</si>
  <si>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</si>
  <si>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</si>
  <si>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</si>
  <si>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</si>
  <si>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</si>
  <si>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</si>
  <si>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</si>
  <si>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</si>
  <si>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</si>
  <si>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</si>
  <si>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</si>
  <si>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</si>
  <si>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</si>
  <si>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</si>
  <si>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</si>
  <si>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</si>
  <si>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</si>
  <si>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</si>
  <si>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</si>
  <si>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</si>
  <si>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</si>
  <si>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</si>
  <si>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</si>
  <si>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</si>
  <si>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</si>
  <si>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</si>
  <si>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</si>
  <si>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</si>
  <si>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</si>
  <si>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</si>
  <si>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</si>
  <si>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</si>
  <si>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</si>
  <si>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</si>
  <si>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</si>
  <si>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</si>
  <si>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</si>
  <si>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</si>
  <si>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</si>
  <si>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</si>
  <si>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</si>
  <si>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</si>
  <si>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</si>
  <si>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</si>
  <si>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</si>
  <si>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</si>
  <si>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</si>
  <si>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</si>
  <si>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</si>
  <si>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</si>
  <si>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</si>
  <si>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</si>
  <si>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</si>
  <si>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</si>
  <si>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</si>
  <si>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</si>
  <si>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</si>
  <si>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</si>
  <si>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</si>
  <si>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</si>
  <si>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</si>
  <si>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</si>
  <si>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</si>
  <si>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</si>
  <si>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</si>
  <si>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</si>
  <si>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</si>
  <si>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</si>
  <si>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</si>
  <si>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</si>
  <si>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</si>
  <si>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</si>
  <si>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</si>
  <si>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</si>
  <si>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</si>
  <si>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</si>
  <si>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</si>
  <si>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</si>
  <si>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</si>
  <si>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</si>
  <si>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</si>
  <si>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</si>
  <si>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</si>
  <si>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</si>
  <si>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</si>
  <si>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</si>
  <si>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</si>
  <si>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</si>
  <si>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</si>
  <si>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</si>
  <si>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</si>
  <si>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</si>
  <si>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</si>
  <si>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</si>
  <si>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</si>
  <si>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</si>
  <si>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</si>
  <si>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</si>
  <si>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</si>
  <si>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</si>
  <si>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</si>
  <si>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</si>
  <si>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</si>
  <si>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</si>
  <si>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</si>
  <si>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</si>
  <si>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</si>
  <si>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</si>
  <si>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</si>
  <si>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</si>
  <si>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</si>
  <si>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</si>
  <si>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</si>
  <si>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</si>
  <si>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</si>
  <si>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</si>
  <si>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</si>
  <si>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</si>
  <si>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</si>
  <si>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</si>
  <si>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</si>
  <si>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</si>
  <si>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</si>
  <si>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</si>
  <si>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</si>
  <si>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</si>
  <si>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</si>
  <si>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</si>
  <si>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</si>
  <si>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</si>
  <si>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</si>
  <si>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</si>
  <si>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</si>
  <si>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</si>
  <si>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</si>
  <si>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</si>
  <si>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</si>
  <si>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</si>
  <si>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</si>
  <si>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</si>
  <si>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</si>
  <si>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</si>
  <si>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</si>
  <si>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</si>
  <si>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</si>
  <si>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</si>
  <si>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</si>
  <si>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</si>
  <si>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</si>
  <si>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</si>
  <si>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</si>
  <si>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</si>
  <si>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</si>
  <si>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</si>
  <si>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</si>
  <si>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</si>
  <si>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</si>
  <si>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</si>
  <si>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</si>
  <si>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</si>
  <si>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</si>
  <si>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</si>
  <si>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</si>
  <si>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</si>
  <si>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</si>
  <si>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</si>
  <si>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</si>
  <si>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</si>
  <si>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</si>
  <si>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</si>
  <si>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</si>
  <si>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</si>
  <si>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</si>
  <si>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</si>
  <si>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</si>
  <si>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</si>
  <si>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</si>
  <si>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</si>
  <si>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</si>
  <si>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</si>
  <si>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</si>
  <si>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</si>
  <si>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</si>
  <si>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</si>
  <si>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</si>
  <si>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</si>
  <si>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</si>
  <si>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</si>
  <si>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</si>
  <si>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</si>
  <si>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</si>
  <si>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</si>
  <si>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</si>
  <si>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</si>
  <si>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</si>
  <si>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</si>
  <si>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</si>
  <si>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</si>
  <si>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</si>
  <si>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</si>
  <si>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</si>
  <si>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</si>
  <si>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</si>
  <si>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</si>
  <si>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</si>
  <si>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</si>
  <si>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</si>
  <si>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</si>
  <si>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</si>
  <si>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</si>
  <si>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</si>
  <si>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</si>
  <si>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</si>
  <si>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</si>
  <si>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</si>
  <si>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</si>
  <si>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</si>
  <si>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</si>
  <si>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</si>
  <si>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</si>
  <si>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</si>
  <si>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</si>
  <si>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</si>
  <si>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</si>
  <si>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</si>
  <si>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</si>
  <si>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</si>
  <si>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</si>
  <si>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</si>
  <si>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</si>
  <si>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</si>
  <si>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</si>
  <si>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</si>
  <si>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</si>
  <si>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</si>
  <si>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</si>
  <si>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</si>
  <si>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</si>
  <si>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</si>
  <si>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</si>
  <si>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</si>
  <si>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</si>
  <si>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</si>
  <si>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</si>
  <si>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</si>
  <si>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</si>
  <si>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</si>
  <si>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</si>
  <si>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</si>
  <si>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</si>
  <si>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</si>
  <si>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</si>
  <si>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</si>
  <si>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</si>
  <si>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</si>
  <si>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</si>
  <si>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</si>
  <si>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</si>
  <si>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</si>
  <si>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</si>
  <si>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</si>
  <si>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</si>
  <si>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</si>
  <si>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</si>
  <si>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</si>
  <si>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</si>
  <si>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</si>
  <si>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</si>
  <si>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</si>
  <si>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</si>
  <si>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</si>
  <si>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</si>
  <si>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</si>
  <si>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</si>
  <si>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</si>
  <si>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</si>
  <si>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</si>
  <si>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</si>
  <si>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</si>
  <si>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</si>
  <si>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</si>
  <si>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</si>
  <si>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</si>
  <si>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</si>
  <si>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</si>
  <si>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</si>
  <si>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</si>
  <si>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</si>
  <si>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</si>
  <si>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</si>
  <si>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</si>
  <si>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</si>
  <si>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</si>
  <si>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</si>
  <si>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</si>
  <si>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</si>
  <si>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</si>
  <si>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</si>
  <si>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</si>
  <si>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</si>
  <si>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</si>
  <si>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</si>
  <si>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</si>
  <si>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</si>
  <si>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</si>
  <si>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</si>
  <si>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</si>
  <si>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</si>
  <si>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</si>
  <si>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</si>
  <si>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</si>
  <si>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</si>
  <si>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</si>
  <si>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</si>
  <si>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</si>
  <si>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</si>
  <si>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</si>
  <si>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</si>
  <si>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</si>
  <si>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</si>
  <si>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</si>
  <si>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</si>
  <si>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</si>
  <si>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</si>
  <si>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</si>
  <si>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</si>
  <si>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</si>
  <si>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</si>
  <si>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</si>
  <si>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</si>
  <si>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</si>
  <si>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</si>
  <si>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</si>
  <si>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</si>
  <si>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</si>
  <si>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</si>
  <si>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</si>
  <si>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</si>
  <si>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</si>
  <si>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</si>
  <si>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</si>
  <si>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</si>
  <si>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</si>
  <si>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</si>
  <si>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</si>
  <si>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</si>
  <si>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</si>
  <si>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</si>
  <si>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</si>
  <si>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</si>
  <si>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</si>
  <si>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</si>
  <si>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</si>
  <si>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</si>
  <si>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</si>
  <si>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</si>
  <si>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</si>
  <si>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</si>
  <si>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</si>
  <si>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</si>
  <si>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</si>
  <si>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</si>
  <si>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</si>
  <si>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</si>
  <si>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</si>
  <si>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</si>
  <si>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</si>
  <si>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</si>
  <si>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</si>
  <si>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</si>
  <si>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</si>
  <si>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</si>
  <si>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</si>
  <si>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</si>
  <si>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</si>
  <si>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</si>
  <si>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</si>
  <si>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</si>
  <si>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</si>
  <si>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</si>
  <si>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</si>
  <si>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</si>
  <si>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</si>
  <si>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</si>
  <si>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</si>
  <si>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</si>
  <si>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</si>
  <si>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</si>
  <si>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</si>
  <si>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</si>
  <si>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</si>
  <si>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</si>
  <si>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</si>
  <si>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</si>
  <si>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</si>
  <si>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</si>
  <si>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</si>
  <si>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</si>
  <si>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</si>
  <si>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</si>
  <si>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</si>
  <si>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</si>
  <si>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</si>
  <si>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</si>
  <si>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</si>
  <si>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</si>
  <si>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</si>
  <si>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</si>
  <si>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</si>
  <si>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</si>
  <si>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</si>
  <si>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</si>
  <si>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</si>
  <si>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</si>
  <si>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</si>
  <si>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</si>
  <si>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</si>
  <si>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</si>
  <si>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</si>
  <si>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</si>
  <si>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</si>
  <si>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</si>
  <si>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</si>
  <si>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</si>
  <si>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</si>
  <si>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</si>
  <si>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</si>
  <si>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</si>
  <si>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</si>
  <si>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</si>
  <si>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</si>
  <si>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</si>
  <si>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</si>
  <si>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</si>
  <si>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</si>
  <si>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</si>
  <si>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</si>
  <si>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</si>
  <si>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</si>
  <si>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</si>
  <si>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</si>
  <si>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</si>
  <si>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</si>
  <si>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</si>
  <si>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</si>
  <si>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</si>
  <si>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</si>
  <si>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</si>
  <si>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</si>
  <si>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</si>
  <si>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</si>
  <si>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</si>
  <si>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</si>
  <si>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</si>
  <si>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</si>
  <si>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</si>
  <si>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</si>
  <si>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</si>
  <si>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</si>
  <si>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</si>
  <si>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</si>
  <si>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</si>
  <si>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</si>
  <si>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</si>
  <si>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</si>
  <si>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</si>
  <si>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</si>
  <si>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</si>
  <si>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</si>
  <si>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</si>
  <si>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</si>
  <si>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</si>
  <si>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</si>
  <si>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</si>
  <si>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</si>
  <si>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</si>
  <si>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</si>
  <si>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</si>
  <si>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</si>
  <si>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</si>
  <si>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</si>
  <si>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</si>
  <si>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</si>
  <si>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</si>
  <si>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</si>
  <si>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</si>
  <si>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</si>
  <si>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</si>
  <si>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</si>
  <si>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</si>
  <si>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</si>
  <si>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</si>
  <si>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</si>
  <si>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</si>
  <si>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</si>
  <si>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</si>
  <si>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</si>
  <si>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</si>
  <si>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</si>
  <si>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</si>
  <si>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</si>
  <si>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</si>
  <si>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</si>
  <si>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</si>
  <si>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</si>
  <si>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</si>
  <si>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</si>
  <si>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</si>
  <si>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</si>
  <si>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</si>
  <si>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</si>
  <si>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</si>
  <si>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</si>
  <si>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</si>
  <si>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</si>
  <si>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</si>
  <si>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</si>
  <si>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</si>
  <si>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</si>
  <si>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</si>
  <si>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</si>
  <si>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</si>
  <si>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</si>
  <si>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</si>
  <si>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</si>
  <si>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</si>
  <si>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</si>
  <si>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</si>
  <si>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</si>
  <si>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</si>
  <si>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</si>
  <si>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</si>
  <si>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</si>
  <si>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</si>
  <si>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</si>
  <si>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</si>
  <si>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</si>
  <si>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</si>
  <si>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</si>
  <si>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</si>
  <si>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</si>
  <si>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</si>
  <si>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</si>
  <si>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</si>
  <si>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</si>
  <si>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</si>
  <si>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</si>
  <si>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</si>
  <si>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</si>
  <si>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</si>
  <si>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</si>
  <si>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</si>
  <si>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</si>
  <si>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</si>
  <si>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</si>
  <si>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</si>
  <si>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</si>
  <si>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</si>
  <si>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</si>
  <si>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</si>
  <si>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</si>
  <si>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</si>
  <si>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</si>
  <si>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</si>
  <si>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</si>
  <si>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</si>
  <si>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</si>
  <si>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</si>
  <si>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</si>
  <si>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</si>
  <si>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</si>
  <si>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</si>
  <si>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</si>
  <si>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</si>
  <si>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</si>
  <si>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</si>
  <si>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</si>
  <si>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</si>
  <si>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</si>
  <si>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</si>
  <si>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</si>
  <si>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</si>
  <si>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</si>
  <si>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</si>
  <si>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</si>
  <si>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</si>
  <si>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</si>
  <si>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</si>
  <si>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</si>
  <si>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</si>
  <si>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</si>
  <si>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</si>
  <si>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</si>
  <si>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</si>
  <si>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</si>
  <si>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</si>
  <si>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</si>
  <si>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</si>
  <si>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</si>
  <si>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</si>
  <si>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</si>
  <si>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</si>
  <si>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</si>
  <si>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</si>
  <si>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</si>
  <si>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</si>
  <si>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</si>
  <si>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</si>
  <si>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</si>
  <si>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</si>
  <si>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</si>
  <si>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</si>
  <si>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</si>
  <si>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</si>
  <si>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</si>
  <si>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</si>
  <si>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</si>
  <si>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</si>
  <si>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</si>
  <si>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</si>
  <si>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</si>
  <si>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</si>
  <si>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</si>
  <si>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</si>
  <si>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</si>
  <si>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</si>
  <si>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</si>
  <si>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</si>
  <si>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</si>
  <si>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</si>
  <si>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</si>
  <si>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</si>
  <si>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</si>
  <si>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</si>
  <si>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</si>
  <si>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</si>
  <si>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</si>
  <si>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</si>
  <si>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</si>
  <si>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</si>
  <si>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</si>
  <si>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</si>
  <si>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</si>
  <si>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</si>
  <si>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</si>
  <si>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</si>
  <si>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</si>
  <si>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</si>
  <si>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</si>
  <si>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</si>
  <si>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</si>
  <si>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</si>
  <si>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</si>
  <si>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</si>
  <si>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</si>
  <si>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</si>
  <si>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</si>
  <si>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</si>
  <si>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</si>
  <si>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</si>
  <si>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</si>
  <si>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</si>
  <si>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</si>
  <si>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</si>
  <si>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</si>
  <si>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</si>
  <si>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</si>
  <si>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</si>
  <si>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</si>
  <si>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</si>
  <si>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</si>
  <si>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</si>
  <si>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</si>
  <si>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</si>
  <si>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</si>
  <si>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</si>
  <si>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</si>
  <si>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</si>
  <si>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</si>
  <si>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</si>
  <si>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</si>
  <si>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</si>
  <si>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</si>
  <si>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</si>
  <si>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</si>
  <si>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</si>
  <si>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</si>
  <si>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</si>
  <si>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</si>
  <si>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</si>
  <si>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</si>
  <si>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</si>
  <si>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</si>
  <si>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</si>
  <si>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</si>
  <si>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</si>
  <si>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</si>
  <si>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</si>
  <si>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</si>
  <si>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</si>
  <si>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</si>
  <si>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</si>
  <si>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</si>
  <si>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</si>
  <si>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</si>
  <si>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</si>
  <si>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</si>
  <si>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</si>
  <si>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</si>
  <si>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</si>
  <si>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</si>
  <si>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</si>
  <si>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</si>
  <si>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</si>
  <si>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</si>
  <si>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</si>
  <si>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</si>
  <si>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</si>
  <si>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</si>
  <si>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</si>
  <si>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</si>
  <si>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</si>
  <si>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</si>
  <si>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</si>
  <si>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</si>
  <si>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</si>
  <si>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</si>
  <si>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</si>
  <si>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</si>
  <si>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</si>
  <si>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</si>
  <si>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</si>
  <si>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</si>
  <si>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</si>
  <si>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</si>
  <si>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</si>
  <si>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</si>
  <si>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</si>
  <si>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</si>
  <si>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</si>
  <si>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</si>
  <si>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</si>
  <si>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</si>
  <si>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</si>
  <si>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</si>
  <si>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</si>
  <si>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</si>
  <si>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</si>
  <si>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</si>
  <si>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</si>
  <si>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</si>
  <si>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</si>
  <si>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</si>
  <si>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</si>
  <si>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</si>
  <si>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</si>
  <si>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</si>
  <si>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</si>
  <si>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</si>
  <si>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</si>
  <si>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</si>
  <si>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</si>
  <si>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</si>
  <si>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</si>
  <si>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</si>
  <si>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</si>
  <si>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</si>
  <si>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</si>
  <si>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</si>
  <si>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</si>
  <si>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</si>
  <si>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</si>
  <si>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</si>
  <si>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</si>
  <si>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</si>
  <si>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</si>
  <si>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</si>
  <si>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</si>
  <si>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</si>
  <si>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</si>
  <si>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</si>
  <si>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</si>
  <si>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</si>
  <si>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</si>
  <si>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</si>
  <si>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</si>
  <si>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</si>
  <si>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</si>
  <si>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</si>
  <si>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</si>
  <si>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</si>
  <si>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</si>
  <si>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</si>
  <si>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</si>
  <si>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</si>
  <si>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</si>
  <si>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</si>
  <si>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</si>
  <si>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</si>
  <si>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</si>
  <si>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</si>
  <si>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</si>
  <si>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</si>
  <si>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</si>
  <si>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</si>
  <si>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</si>
  <si>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</si>
  <si>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</si>
  <si>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</si>
  <si>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</si>
  <si>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</si>
  <si>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</si>
  <si>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</si>
  <si>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</si>
  <si>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</si>
  <si>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</si>
  <si>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</si>
  <si>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</si>
  <si>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</si>
  <si>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</si>
  <si>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</si>
  <si>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</si>
  <si>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</si>
  <si>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</si>
  <si>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</si>
  <si>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</si>
  <si>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</si>
  <si>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</si>
  <si>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</si>
  <si>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</si>
  <si>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</si>
  <si>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</si>
  <si>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</si>
  <si>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</si>
  <si>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</si>
  <si>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</si>
  <si>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</si>
  <si>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</si>
  <si>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</si>
  <si>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</si>
  <si>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</si>
  <si>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</si>
  <si>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</si>
  <si>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</si>
  <si>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</si>
  <si>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</si>
  <si>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</si>
  <si>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</si>
  <si>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</si>
  <si>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</si>
  <si>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</si>
  <si>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</si>
  <si>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</si>
  <si>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</si>
  <si>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</si>
  <si>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</si>
  <si>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</si>
  <si>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</si>
  <si>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</si>
  <si>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</si>
  <si>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</si>
  <si>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</si>
  <si>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</si>
  <si>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</si>
  <si>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</si>
  <si>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</si>
  <si>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</si>
  <si>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</si>
  <si>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</si>
  <si>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</si>
  <si>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</si>
  <si>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</si>
  <si>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</si>
  <si>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</si>
  <si>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</si>
  <si>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</si>
  <si>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</si>
  <si>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</si>
  <si>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</si>
  <si>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</si>
  <si>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</si>
  <si>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</si>
  <si>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</si>
  <si>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</si>
  <si>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</si>
  <si>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</si>
  <si>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</si>
  <si>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</si>
  <si>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</si>
  <si>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</si>
  <si>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</si>
  <si>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</si>
  <si>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</si>
  <si>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</si>
  <si>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</si>
  <si>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</si>
  <si>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</si>
  <si>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</si>
  <si>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</si>
  <si>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</si>
  <si>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</si>
  <si>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</si>
  <si>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</si>
  <si>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</si>
  <si>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</si>
  <si>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</si>
  <si>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</si>
  <si>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</si>
  <si>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</si>
  <si>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</si>
  <si>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</si>
  <si>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</si>
  <si>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</si>
  <si>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</si>
  <si>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</si>
  <si>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</si>
  <si>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</si>
  <si>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</si>
  <si>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</si>
  <si>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</si>
  <si>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</si>
  <si>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</si>
  <si>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</si>
  <si>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</si>
  <si>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</si>
  <si>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</si>
  <si>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</si>
  <si>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</si>
  <si>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</si>
  <si>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</si>
  <si>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</si>
  <si>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</si>
  <si>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</si>
  <si>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</si>
  <si>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</si>
  <si>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</si>
  <si>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</si>
  <si>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</si>
  <si>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</si>
  <si>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</si>
  <si>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</si>
  <si>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</si>
  <si>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</si>
  <si>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</si>
  <si>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</si>
  <si>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</si>
  <si>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</si>
  <si>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</si>
  <si>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</si>
  <si>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</si>
  <si>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</si>
  <si>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</si>
  <si>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</si>
  <si>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</si>
  <si>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</si>
  <si>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</si>
  <si>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</si>
  <si>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</si>
  <si>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</si>
  <si>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</si>
  <si>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</si>
  <si>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</si>
  <si>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</si>
  <si>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</si>
  <si>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</si>
  <si>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</si>
  <si>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</si>
  <si>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</si>
  <si>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</si>
  <si>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</si>
  <si>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</si>
  <si>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</si>
  <si>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</si>
  <si>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</si>
  <si>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</si>
  <si>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</si>
  <si>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</si>
  <si>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</si>
  <si>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</si>
  <si>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</si>
  <si>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</si>
  <si>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</si>
  <si>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</si>
  <si>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</si>
  <si>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</si>
  <si>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</si>
  <si>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</si>
  <si>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</si>
  <si>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</si>
  <si>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</si>
  <si>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</si>
  <si>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</si>
  <si>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</si>
  <si>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</si>
  <si>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</si>
  <si>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</si>
  <si>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</si>
  <si>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</si>
  <si>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</si>
  <si>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</si>
  <si>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</si>
  <si>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</si>
  <si>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</si>
  <si>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</si>
  <si>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</si>
  <si>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</si>
  <si>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</si>
  <si>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</si>
  <si>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</si>
  <si>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</si>
  <si>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</si>
  <si>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</si>
  <si>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</si>
  <si>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</si>
  <si>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</si>
  <si>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</si>
  <si>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</si>
  <si>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</si>
  <si>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</si>
  <si>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</si>
  <si>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</si>
  <si>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</si>
  <si>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</si>
  <si>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</si>
  <si>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</si>
  <si>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</si>
  <si>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</si>
  <si>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</si>
  <si>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</si>
  <si>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</si>
  <si>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</si>
  <si>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</si>
  <si>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</si>
  <si>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</si>
  <si>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</si>
  <si>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</si>
  <si>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</si>
  <si>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</si>
  <si>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</si>
  <si>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</si>
  <si>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</si>
  <si>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</si>
  <si>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</si>
  <si>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</si>
  <si>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</si>
  <si>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</si>
  <si>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</si>
  <si>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</si>
  <si>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</si>
  <si>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</si>
  <si>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</si>
  <si>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</si>
  <si>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</si>
  <si>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</si>
  <si>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</si>
  <si>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</si>
  <si>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</si>
  <si>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</si>
  <si>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</si>
  <si>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</si>
  <si>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</si>
  <si>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</si>
  <si>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</si>
  <si>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</si>
  <si>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</si>
  <si>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</si>
  <si>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</si>
  <si>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</si>
  <si>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</si>
  <si>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</si>
  <si>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</si>
  <si>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</si>
  <si>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</si>
  <si>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</si>
  <si>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</si>
  <si>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</si>
  <si>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</si>
  <si>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</si>
  <si>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</si>
  <si>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</si>
  <si>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</si>
  <si>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</si>
  <si>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</si>
  <si>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</si>
  <si>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</si>
  <si>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</si>
  <si>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</si>
  <si>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</si>
  <si>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</si>
  <si>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</si>
  <si>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</si>
  <si>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</si>
  <si>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</si>
  <si>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</si>
  <si>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</si>
  <si>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</si>
  <si>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</si>
  <si>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</si>
  <si>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</si>
  <si>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</si>
  <si>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</si>
  <si>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</si>
  <si>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</si>
  <si>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</si>
  <si>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</si>
  <si>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</si>
  <si>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</si>
  <si>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</si>
  <si>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</si>
  <si>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</si>
  <si>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</si>
  <si>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</si>
  <si>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</si>
  <si>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</si>
  <si>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</si>
  <si>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</si>
  <si>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</si>
  <si>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</si>
  <si>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</si>
  <si>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</si>
  <si>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</si>
  <si>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</si>
  <si>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</si>
  <si>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</si>
  <si>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</si>
  <si>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</si>
  <si>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</si>
  <si>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</si>
  <si>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</si>
  <si>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</si>
  <si>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</si>
  <si>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</si>
  <si>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</si>
  <si>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</si>
  <si>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</si>
  <si>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</si>
  <si>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</si>
  <si>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</si>
  <si>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</si>
  <si>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</si>
  <si>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</si>
  <si>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</si>
  <si>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</si>
  <si>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</si>
  <si>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</si>
  <si>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</si>
  <si>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</si>
  <si>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</si>
  <si>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</si>
  <si>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</si>
  <si>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</si>
  <si>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</si>
  <si>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</si>
  <si>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</si>
  <si>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</si>
  <si>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</si>
  <si>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</si>
  <si>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</si>
  <si>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</si>
  <si>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</si>
  <si>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</si>
  <si>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</si>
  <si>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</si>
  <si>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</si>
  <si>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</si>
  <si>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</si>
  <si>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</si>
  <si>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</si>
  <si>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</si>
  <si>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</si>
  <si>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</si>
  <si>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</si>
  <si>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</si>
  <si>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</si>
  <si>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</si>
  <si>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</si>
  <si>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</si>
  <si>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</si>
  <si>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</si>
  <si>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</si>
  <si>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</si>
  <si>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</si>
  <si>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</si>
  <si>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</si>
  <si>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</si>
  <si>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</si>
  <si>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</si>
  <si>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</si>
  <si>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</si>
  <si>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</si>
  <si>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</si>
  <si>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</si>
  <si>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</si>
  <si>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</si>
  <si>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</si>
  <si>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</si>
  <si>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</si>
  <si>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</si>
  <si>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</si>
  <si>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</si>
  <si>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</si>
  <si>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</si>
  <si>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</si>
  <si>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</si>
  <si>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</si>
  <si>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</si>
  <si>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</si>
  <si>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</si>
  <si>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</si>
  <si>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</si>
  <si>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</si>
  <si>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</si>
  <si>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</si>
  <si>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</si>
  <si>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</si>
  <si>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</si>
  <si>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</si>
  <si>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</si>
  <si>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</si>
  <si>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</si>
  <si>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</si>
  <si>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</si>
  <si>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</si>
  <si>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</si>
  <si>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</si>
  <si>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</si>
  <si>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</si>
  <si>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</si>
  <si>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</si>
  <si>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</si>
  <si>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</si>
  <si>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</si>
  <si>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</si>
  <si>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</si>
  <si>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</si>
  <si>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</si>
  <si>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</si>
  <si>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</si>
  <si>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</si>
  <si>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</si>
  <si>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</si>
  <si>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</si>
  <si>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</si>
  <si>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</si>
  <si>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</si>
  <si>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</si>
  <si>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</si>
  <si>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</si>
  <si>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</si>
  <si>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</si>
  <si>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</si>
  <si>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</si>
  <si>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</si>
  <si>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</si>
  <si>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</si>
  <si>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</si>
  <si>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</si>
  <si>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</si>
  <si>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</si>
  <si>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</si>
  <si>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</si>
  <si>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</si>
  <si>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</si>
  <si>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</si>
  <si>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</si>
  <si>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</si>
  <si>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</si>
  <si>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</si>
  <si>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</si>
  <si>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</si>
  <si>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</si>
  <si>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</si>
  <si>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</si>
  <si>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</si>
  <si>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</si>
  <si>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</si>
  <si>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</si>
  <si>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</si>
  <si>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</si>
  <si>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</si>
  <si>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</si>
  <si>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</si>
  <si>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</si>
  <si>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</si>
  <si>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</si>
  <si>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</si>
  <si>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</si>
  <si>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</si>
  <si>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</si>
  <si>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</si>
  <si>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</si>
  <si>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</si>
  <si>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</si>
  <si>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</si>
  <si>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</si>
  <si>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</si>
  <si>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</si>
  <si>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</si>
  <si>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</si>
  <si>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</si>
  <si>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</si>
  <si>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</si>
  <si>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</si>
  <si>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</si>
  <si>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</si>
  <si>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</si>
  <si>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</si>
  <si>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</si>
  <si>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</si>
  <si>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</si>
  <si>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</si>
  <si>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</si>
  <si>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</si>
  <si>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</si>
  <si>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</si>
  <si>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</si>
  <si>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</si>
  <si>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</si>
  <si>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</si>
  <si>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</si>
  <si>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</si>
  <si>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</si>
  <si>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</si>
  <si>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</si>
  <si>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</si>
  <si>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</si>
  <si>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</si>
  <si>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</si>
  <si>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</si>
  <si>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</si>
  <si>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</si>
  <si>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</si>
  <si>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</si>
  <si>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</si>
  <si>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</si>
  <si>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</si>
  <si>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</si>
  <si>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</si>
  <si>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</si>
  <si>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</si>
  <si>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</si>
  <si>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</si>
  <si>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</si>
  <si>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</si>
  <si>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</si>
  <si>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</si>
  <si>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</si>
  <si>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</si>
  <si>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</si>
  <si>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</si>
  <si>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</si>
  <si>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</si>
  <si>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</si>
  <si>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</si>
  <si>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</si>
  <si>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</si>
  <si>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</si>
  <si>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</si>
  <si>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</si>
  <si>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</si>
  <si>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</si>
  <si>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</si>
  <si>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</si>
  <si>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</si>
  <si>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</si>
  <si>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</si>
  <si>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</si>
  <si>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</si>
  <si>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</si>
  <si>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</si>
  <si>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</si>
  <si>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</si>
  <si>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</si>
  <si>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</si>
  <si>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</si>
  <si>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</si>
  <si>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</si>
  <si>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</si>
  <si>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</si>
  <si>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</si>
  <si>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</si>
  <si>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</si>
  <si>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</si>
  <si>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</si>
  <si>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</si>
  <si>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</si>
  <si>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</si>
  <si>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</si>
  <si>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</si>
  <si>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</si>
  <si>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</si>
  <si>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</si>
  <si>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</si>
  <si>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</si>
  <si>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</si>
  <si>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</si>
  <si>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</si>
  <si>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</si>
  <si>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</si>
  <si>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</si>
  <si>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</si>
  <si>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</si>
  <si>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</si>
  <si>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</si>
  <si>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</si>
  <si>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</si>
  <si>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</si>
  <si>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</si>
  <si>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</si>
  <si>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</si>
  <si>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</si>
  <si>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</si>
  <si>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</si>
  <si>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</si>
  <si>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</si>
  <si>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</si>
  <si>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</si>
  <si>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</si>
  <si>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</si>
  <si>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</si>
  <si>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</si>
  <si>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</si>
  <si>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</si>
  <si>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</si>
  <si>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</si>
  <si>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</si>
  <si>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</si>
  <si>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</si>
  <si>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</si>
  <si>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</si>
  <si>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</si>
  <si>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</si>
  <si>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</si>
  <si>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</si>
  <si>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</si>
  <si>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</si>
  <si>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</si>
  <si>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</si>
  <si>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</si>
  <si>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</si>
  <si>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</si>
  <si>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</si>
  <si>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</si>
  <si>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</si>
  <si>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</si>
  <si>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</si>
  <si>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</si>
  <si>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</si>
  <si>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</si>
  <si>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</si>
  <si>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</si>
  <si>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</si>
  <si>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</si>
  <si>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</si>
  <si>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</si>
  <si>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</si>
  <si>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</si>
  <si>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</si>
  <si>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</si>
  <si>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</si>
  <si>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</si>
  <si>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</si>
  <si>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</si>
  <si>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</si>
  <si>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</si>
  <si>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</si>
  <si>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</si>
  <si>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</si>
  <si>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</si>
  <si>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</si>
  <si>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</si>
  <si>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</si>
  <si>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</si>
  <si>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</si>
  <si>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</si>
  <si>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</si>
  <si>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</si>
  <si>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</si>
  <si>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</si>
  <si>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</si>
  <si>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</si>
  <si>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</si>
  <si>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</si>
  <si>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</si>
  <si>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</si>
  <si>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</si>
  <si>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</si>
  <si>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</si>
  <si>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</si>
  <si>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</si>
  <si>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</si>
  <si>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</si>
  <si>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</si>
  <si>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</si>
  <si>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</si>
  <si>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</si>
  <si>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</si>
  <si>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</si>
  <si>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</si>
  <si>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</si>
  <si>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</si>
  <si>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</si>
  <si>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</si>
  <si>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</si>
  <si>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</si>
  <si>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</si>
  <si>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</si>
  <si>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</si>
  <si>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</si>
  <si>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</si>
  <si>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</si>
  <si>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</si>
  <si>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</si>
  <si>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</si>
  <si>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</si>
  <si>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</si>
  <si>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</si>
  <si>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</si>
  <si>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</si>
  <si>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</si>
  <si>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</si>
  <si>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</si>
  <si>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</si>
  <si>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</si>
  <si>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</si>
  <si>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</si>
  <si>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</si>
  <si>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</si>
  <si>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</si>
  <si>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</si>
  <si>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</si>
  <si>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</si>
  <si>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</si>
  <si>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</si>
  <si>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</si>
  <si>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</si>
  <si>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</si>
  <si>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</si>
  <si>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</si>
  <si>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</si>
  <si>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</si>
  <si>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</si>
  <si>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</si>
  <si>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</si>
  <si>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</si>
  <si>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</si>
  <si>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</si>
  <si>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</si>
  <si>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</si>
  <si>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</si>
  <si>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</si>
  <si>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</si>
  <si>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</si>
  <si>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</si>
  <si>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</si>
  <si>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</si>
  <si>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</si>
  <si>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</si>
  <si>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</si>
  <si>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</si>
  <si>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</si>
  <si>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</si>
  <si>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</si>
  <si>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</si>
  <si>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</si>
  <si>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</si>
  <si>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</si>
  <si>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</si>
  <si>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</si>
  <si>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</si>
  <si>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</si>
  <si>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</si>
  <si>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</si>
  <si>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</si>
  <si>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</si>
  <si>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</si>
  <si>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</si>
  <si>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</si>
  <si>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</si>
  <si>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</si>
  <si>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</si>
  <si>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</si>
  <si>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</si>
  <si>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</si>
  <si>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</si>
  <si>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</si>
  <si>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</si>
  <si>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</si>
  <si>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</si>
  <si>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</si>
  <si>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</si>
  <si>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</si>
  <si>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</si>
  <si>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</si>
  <si>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</si>
  <si>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</si>
  <si>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</si>
  <si>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</si>
  <si>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</si>
  <si>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</si>
  <si>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</si>
  <si>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</si>
  <si>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</si>
  <si>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</si>
  <si>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</si>
  <si>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</si>
  <si>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</si>
  <si>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</si>
  <si>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</si>
  <si>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</si>
  <si>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</si>
  <si>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</si>
  <si>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</si>
  <si>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</si>
  <si>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</si>
  <si>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</si>
  <si>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</si>
  <si>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</si>
  <si>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</si>
  <si>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</si>
  <si>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</si>
  <si>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</si>
  <si>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</si>
  <si>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</si>
  <si>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</si>
  <si>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</si>
  <si>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</si>
  <si>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</si>
  <si>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</si>
  <si>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</si>
  <si>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</si>
  <si>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</si>
  <si>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</si>
  <si>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</si>
  <si>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</si>
  <si>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</si>
  <si>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</si>
  <si>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</si>
  <si>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</si>
  <si>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</si>
  <si>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</si>
  <si>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</si>
  <si>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</si>
  <si>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</si>
  <si>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</si>
  <si>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</si>
  <si>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</si>
  <si>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</si>
  <si>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</si>
  <si>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</si>
  <si>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</si>
  <si>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</si>
  <si>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</si>
  <si>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</si>
  <si>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</si>
  <si>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</si>
  <si>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</si>
  <si>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</si>
  <si>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</si>
  <si>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</si>
  <si>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</si>
  <si>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</si>
  <si>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</si>
  <si>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</si>
  <si>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</si>
  <si>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</si>
  <si>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</si>
  <si>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</si>
  <si>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</si>
  <si>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</si>
  <si>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</si>
  <si>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</si>
  <si>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</si>
  <si>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</si>
  <si>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</si>
  <si>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</si>
  <si>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</si>
  <si>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</si>
  <si>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</si>
  <si>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</si>
  <si>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</si>
  <si>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</si>
  <si>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</si>
  <si>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</si>
  <si>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</si>
  <si>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</si>
  <si>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</si>
  <si>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</si>
  <si>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</si>
  <si>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</si>
  <si>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</si>
  <si>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</si>
  <si>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</si>
  <si>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</si>
  <si>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</si>
  <si>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</si>
  <si>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</si>
  <si>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</si>
  <si>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</si>
  <si>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</si>
  <si>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</si>
  <si>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</si>
  <si>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</si>
  <si>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</si>
  <si>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</si>
  <si>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</si>
  <si>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</si>
  <si>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</si>
  <si>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</si>
  <si>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</si>
  <si>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</si>
  <si>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</si>
  <si>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</si>
  <si>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</si>
  <si>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</si>
  <si>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</si>
  <si>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</si>
  <si>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</si>
  <si>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</si>
  <si>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</si>
  <si>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</si>
  <si>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</si>
  <si>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</si>
  <si>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</si>
  <si>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</si>
  <si>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</si>
  <si>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</si>
  <si>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</si>
  <si>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</si>
  <si>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</si>
  <si>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</si>
  <si>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</si>
  <si>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</si>
  <si>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</si>
  <si>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</si>
  <si>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</si>
  <si>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</si>
  <si>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</si>
  <si>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</si>
  <si>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</si>
  <si>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</si>
  <si>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</si>
  <si>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</si>
  <si>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</si>
  <si>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</si>
  <si>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</si>
  <si>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</si>
  <si>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</si>
  <si>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</si>
  <si>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</si>
  <si>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</si>
  <si>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</si>
  <si>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</si>
  <si>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</si>
  <si>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</si>
  <si>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</si>
  <si>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</si>
  <si>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</si>
  <si>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</si>
  <si>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</si>
  <si>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</si>
  <si>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</si>
  <si>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</si>
  <si>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</si>
  <si>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</si>
  <si>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</si>
  <si>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</si>
  <si>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</si>
  <si>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</si>
  <si>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</si>
  <si>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</si>
  <si>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</si>
  <si>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</si>
  <si>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</si>
  <si>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</si>
  <si>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</si>
  <si>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</si>
  <si>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</si>
  <si>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</si>
  <si>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</si>
  <si>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</si>
  <si>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</si>
  <si>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</si>
  <si>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</si>
  <si>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</si>
  <si>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</si>
  <si>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</si>
  <si>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</si>
  <si>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</si>
  <si>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</si>
  <si>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</si>
  <si>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</si>
  <si>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</si>
  <si>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</si>
  <si>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</si>
  <si>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</si>
  <si>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</si>
  <si>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</si>
  <si>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</si>
  <si>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</si>
  <si>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</si>
  <si>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</si>
  <si>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</si>
  <si>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</si>
  <si>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</si>
  <si>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</si>
  <si>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</si>
  <si>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</si>
  <si>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</si>
  <si>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</si>
  <si>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</si>
  <si>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</si>
  <si>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</si>
  <si>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</si>
  <si>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</si>
  <si>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</si>
  <si>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</si>
  <si>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</si>
  <si>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</si>
  <si>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</si>
  <si>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</si>
  <si>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</si>
  <si>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</si>
  <si>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</si>
  <si>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</si>
  <si>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</si>
  <si>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</si>
  <si>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</si>
  <si>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</si>
  <si>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</si>
  <si>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</si>
  <si>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</si>
  <si>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</si>
  <si>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</si>
  <si>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</si>
  <si>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</si>
  <si>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</si>
  <si>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</si>
  <si>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</si>
  <si>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</si>
  <si>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</si>
  <si>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</si>
  <si>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</si>
  <si>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</si>
  <si>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</si>
  <si>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</si>
  <si>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</si>
  <si>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</si>
  <si>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</si>
  <si>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</si>
  <si>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</si>
  <si>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</si>
  <si>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</si>
  <si>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</si>
  <si>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</si>
  <si>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</si>
  <si>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</si>
  <si>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</si>
  <si>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</si>
  <si>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</si>
  <si>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</si>
  <si>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</si>
  <si>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</si>
  <si>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</si>
  <si>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</si>
  <si>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</si>
  <si>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</si>
  <si>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</si>
  <si>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</si>
  <si>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</si>
  <si>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</si>
  <si>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</si>
  <si>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</si>
  <si>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</si>
  <si>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</si>
  <si>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</si>
  <si>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</si>
  <si>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</si>
  <si>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</si>
  <si>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</si>
  <si>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</si>
  <si>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</si>
  <si>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</si>
  <si>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</si>
  <si>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</si>
  <si>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</si>
  <si>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</si>
  <si>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</si>
  <si>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</si>
  <si>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</si>
  <si>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</si>
  <si>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</si>
  <si>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</si>
  <si>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</si>
  <si>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</si>
  <si>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</si>
  <si>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</si>
  <si>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</si>
  <si>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</si>
  <si>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</si>
  <si>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</si>
  <si>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</si>
  <si>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</si>
  <si>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</si>
  <si>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</si>
  <si>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</si>
  <si>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</si>
  <si>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</si>
  <si>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</si>
  <si>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</si>
  <si>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</si>
  <si>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</si>
  <si>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</si>
  <si>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</si>
  <si>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</si>
  <si>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</si>
  <si>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</si>
  <si>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</si>
  <si>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</si>
  <si>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</si>
  <si>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</si>
  <si>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</si>
  <si>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</si>
  <si>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</si>
  <si>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</si>
  <si>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</si>
  <si>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</si>
  <si>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</si>
  <si>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</si>
  <si>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</si>
  <si>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</si>
  <si>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</si>
  <si>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</si>
  <si>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</si>
  <si>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</si>
  <si>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</si>
  <si>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</si>
  <si>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</si>
  <si>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</si>
  <si>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</si>
  <si>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</si>
  <si>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</si>
  <si>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</si>
  <si>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</si>
  <si>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</si>
  <si>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</si>
  <si>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</si>
  <si>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</si>
  <si>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</si>
  <si>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</si>
  <si>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</si>
  <si>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</si>
  <si>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</si>
  <si>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</si>
  <si>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</si>
  <si>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</si>
  <si>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</si>
  <si>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</si>
  <si>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</si>
  <si>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</si>
  <si>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</si>
  <si>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</si>
  <si>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</si>
  <si>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</si>
  <si>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</si>
  <si>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</si>
  <si>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</si>
  <si>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</si>
  <si>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</si>
  <si>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</si>
  <si>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</si>
  <si>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</si>
  <si>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</si>
  <si>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</si>
  <si>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</si>
  <si>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</si>
  <si>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</si>
  <si>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</si>
  <si>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</si>
  <si>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</si>
  <si>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</si>
  <si>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</si>
  <si>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</si>
  <si>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</si>
  <si>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</si>
  <si>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</si>
  <si>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</si>
  <si>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</si>
  <si>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</si>
  <si>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</si>
  <si>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</si>
  <si>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</si>
  <si>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</si>
  <si>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</si>
  <si>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</si>
  <si>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</si>
  <si>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</si>
  <si>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</si>
  <si>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</si>
  <si>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</si>
  <si>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</si>
  <si>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</si>
  <si>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</si>
  <si>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</si>
  <si>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</si>
  <si>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</si>
  <si>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</si>
  <si>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</si>
  <si>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</si>
  <si>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</si>
  <si>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</si>
  <si>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</si>
  <si>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</si>
  <si>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</si>
  <si>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</si>
  <si>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</si>
  <si>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</si>
  <si>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</si>
  <si>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</si>
  <si>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</si>
  <si>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</si>
  <si>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</si>
  <si>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</si>
  <si>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</si>
  <si>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</si>
  <si>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</si>
  <si>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</si>
  <si>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</si>
  <si>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</si>
  <si>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</si>
  <si>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</si>
  <si>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</si>
  <si>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</si>
  <si>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</si>
  <si>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</si>
  <si>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</si>
  <si>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</si>
  <si>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</si>
  <si>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</si>
  <si>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</si>
  <si>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</si>
  <si>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</si>
  <si>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</si>
  <si>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</si>
  <si>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</si>
  <si>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</si>
  <si>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</si>
  <si>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</si>
  <si>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</si>
  <si>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</si>
  <si>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</si>
  <si>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</si>
  <si>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</si>
  <si>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</si>
  <si>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</si>
  <si>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</si>
  <si>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</si>
  <si>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</si>
  <si>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</si>
  <si>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</si>
  <si>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</si>
  <si>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</si>
  <si>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</si>
  <si>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</si>
  <si>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</si>
  <si>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</si>
  <si>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</si>
  <si>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</si>
  <si>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</si>
  <si>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</si>
  <si>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</si>
  <si>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</si>
  <si>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</si>
  <si>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</si>
  <si>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</si>
  <si>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</si>
  <si>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</si>
  <si>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</si>
  <si>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</si>
  <si>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</si>
  <si>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</si>
  <si>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</si>
  <si>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</si>
  <si>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</si>
  <si>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</si>
  <si>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</si>
  <si>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</si>
  <si>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</si>
  <si>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</si>
  <si>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</si>
  <si>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</si>
  <si>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</si>
  <si>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</si>
  <si>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</si>
  <si>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</si>
  <si>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</si>
  <si>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</si>
  <si>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</si>
  <si>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</si>
  <si>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</si>
  <si>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</si>
  <si>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</si>
  <si>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</si>
  <si>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</si>
  <si>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</si>
  <si>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</si>
  <si>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</si>
  <si>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</si>
  <si>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</si>
  <si>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</si>
  <si>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</si>
  <si>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</si>
  <si>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</si>
  <si>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</si>
  <si>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</si>
  <si>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</si>
  <si>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</si>
  <si>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</si>
  <si>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</si>
  <si>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</si>
  <si>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</si>
  <si>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</si>
  <si>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</si>
  <si>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</si>
  <si>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</si>
  <si>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</si>
  <si>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</si>
  <si>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</si>
  <si>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</si>
  <si>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</si>
  <si>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</si>
  <si>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</si>
  <si>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</si>
  <si>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</si>
  <si>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</si>
  <si>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</si>
  <si>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</si>
  <si>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</si>
  <si>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</si>
  <si>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</si>
  <si>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</si>
  <si>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</si>
  <si>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</si>
  <si>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</si>
  <si>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</si>
  <si>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</si>
  <si>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</si>
  <si>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</si>
  <si>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</si>
  <si>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</si>
  <si>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</si>
  <si>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</si>
  <si>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</si>
  <si>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</si>
  <si>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</si>
  <si>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</si>
  <si>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</si>
  <si>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</si>
  <si>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</si>
  <si>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</si>
  <si>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</si>
  <si>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</si>
  <si>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</si>
  <si>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</si>
  <si>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</si>
  <si>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</si>
  <si>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</si>
  <si>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</si>
  <si>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</si>
  <si>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</si>
  <si>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</si>
  <si>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</si>
  <si>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</si>
  <si>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</si>
  <si>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</si>
  <si>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</si>
  <si>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</si>
  <si>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</si>
  <si>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</si>
  <si>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</si>
  <si>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</si>
  <si>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</si>
  <si>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</si>
  <si>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</si>
  <si>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</si>
  <si>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</si>
  <si>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</si>
  <si>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</si>
  <si>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</si>
  <si>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</si>
  <si>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</si>
  <si>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</si>
  <si>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</si>
  <si>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</si>
  <si>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</si>
  <si>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</si>
  <si>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</si>
  <si>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</si>
  <si>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</si>
  <si>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</si>
  <si>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</si>
  <si>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</si>
  <si>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</si>
  <si>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</si>
  <si>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</si>
  <si>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</si>
  <si>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</si>
  <si>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</si>
  <si>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</si>
  <si>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</si>
  <si>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</si>
  <si>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</si>
  <si>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</si>
  <si>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</si>
  <si>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</si>
  <si>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</si>
  <si>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</si>
  <si>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</si>
  <si>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</si>
  <si>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</si>
  <si>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</si>
  <si>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</si>
  <si>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</si>
  <si>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</si>
  <si>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</si>
  <si>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</si>
  <si>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</si>
  <si>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</si>
  <si>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</si>
  <si>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</si>
  <si>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</si>
  <si>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</si>
  <si>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</si>
  <si>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</si>
  <si>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</si>
  <si>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</si>
  <si>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</si>
  <si>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</si>
  <si>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</si>
  <si>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</si>
  <si>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</si>
  <si>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</si>
  <si>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</si>
  <si>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</si>
  <si>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</si>
  <si>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</si>
  <si>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</si>
  <si>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</si>
  <si>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</si>
  <si>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</si>
  <si>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</si>
  <si>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</si>
  <si>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</si>
  <si>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</si>
  <si>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</si>
  <si>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</si>
  <si>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</si>
  <si>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</si>
  <si>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</si>
  <si>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</si>
  <si>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</si>
  <si>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</si>
  <si>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</si>
  <si>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</si>
  <si>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</si>
  <si>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</si>
  <si>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</si>
  <si>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</si>
  <si>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</si>
  <si>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</si>
  <si>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</si>
  <si>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</si>
  <si>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</si>
  <si>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</si>
  <si>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</si>
  <si>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</si>
  <si>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</si>
  <si>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</si>
  <si>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</si>
  <si>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</si>
  <si>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</si>
  <si>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</si>
  <si>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</si>
  <si>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</si>
  <si>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</si>
  <si>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</si>
  <si>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</si>
  <si>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</si>
  <si>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</si>
  <si>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</si>
  <si>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</si>
  <si>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</si>
  <si>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</si>
  <si>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</si>
  <si>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</si>
  <si>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</si>
  <si>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</si>
  <si>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</si>
  <si>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</si>
  <si>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</si>
  <si>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</si>
  <si>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</si>
  <si>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</si>
  <si>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</si>
  <si>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</si>
  <si>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</si>
  <si>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</si>
  <si>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</si>
  <si>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</si>
  <si>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</si>
  <si>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</si>
  <si>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</si>
  <si>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</si>
  <si>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</si>
  <si>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</si>
  <si>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</si>
  <si>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</si>
  <si>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</si>
  <si>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</si>
  <si>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</si>
  <si>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</si>
  <si>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</si>
  <si>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</si>
  <si>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</si>
  <si>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</si>
  <si>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</si>
  <si>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</si>
  <si>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</si>
  <si>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</si>
  <si>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</si>
  <si>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</si>
  <si>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</si>
  <si>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</si>
  <si>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</si>
  <si>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</si>
  <si>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</si>
  <si>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</si>
  <si>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</si>
  <si>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</si>
  <si>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</si>
  <si>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</si>
  <si>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</si>
  <si>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</si>
  <si>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</si>
  <si>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</si>
  <si>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</si>
  <si>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</si>
  <si>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</si>
  <si>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</si>
  <si>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</si>
  <si>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</si>
  <si>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</si>
  <si>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</si>
  <si>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</si>
  <si>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</si>
  <si>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</si>
  <si>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</si>
  <si>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</si>
  <si>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</si>
  <si>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</si>
  <si>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</si>
  <si>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</si>
  <si>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</si>
  <si>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</si>
  <si>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</si>
  <si>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</si>
  <si>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</si>
  <si>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</si>
  <si>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</si>
  <si>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</si>
  <si>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</si>
  <si>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</si>
  <si>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</si>
  <si>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</si>
  <si>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</si>
  <si>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</si>
  <si>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</si>
  <si>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</si>
  <si>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</si>
  <si>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</si>
  <si>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</si>
  <si>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</si>
  <si>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</si>
  <si>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</si>
  <si>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</si>
  <si>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</si>
  <si>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</si>
  <si>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</si>
  <si>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</si>
  <si>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</si>
  <si>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</si>
  <si>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</si>
  <si>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</si>
  <si>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</si>
  <si>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</si>
  <si>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</si>
  <si>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</si>
  <si>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</si>
  <si>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</si>
  <si>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</si>
  <si>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</si>
  <si>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</si>
  <si>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</si>
  <si>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</si>
  <si>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</si>
  <si>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</si>
  <si>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</si>
  <si>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</si>
  <si>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</si>
  <si>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</si>
  <si>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</si>
  <si>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</si>
  <si>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</si>
  <si>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</si>
  <si>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</si>
  <si>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</si>
  <si>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</si>
  <si>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</si>
  <si>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</si>
  <si>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</si>
  <si>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</si>
  <si>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</si>
  <si>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</si>
  <si>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</si>
  <si>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</si>
  <si>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</si>
  <si>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</si>
  <si>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</si>
  <si>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</si>
  <si>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</si>
  <si>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</si>
  <si>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</si>
  <si>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</si>
  <si>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</si>
  <si>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</si>
  <si>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</si>
  <si>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</si>
  <si>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</si>
  <si>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</si>
  <si>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</si>
  <si>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</si>
  <si>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</si>
  <si>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</si>
  <si>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</si>
  <si>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</si>
  <si>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</si>
  <si>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</si>
  <si>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</si>
  <si>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</si>
  <si>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</si>
  <si>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</si>
  <si>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</si>
  <si>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</si>
  <si>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</si>
  <si>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</si>
  <si>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</si>
  <si>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</si>
  <si>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</si>
  <si>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</si>
  <si>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</si>
  <si>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</si>
  <si>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</si>
  <si>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</si>
  <si>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</si>
  <si>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</si>
  <si>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</si>
  <si>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</si>
  <si>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</si>
  <si>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</si>
  <si>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</si>
  <si>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</si>
  <si>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</si>
  <si>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</si>
  <si>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</si>
  <si>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</si>
  <si>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</si>
  <si>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</si>
  <si>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</si>
  <si>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</si>
  <si>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</si>
  <si>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</si>
  <si>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</si>
  <si>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</si>
  <si>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</si>
  <si>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</si>
  <si>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</si>
  <si>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</si>
  <si>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</si>
  <si>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</si>
  <si>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</si>
  <si>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</si>
  <si>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</si>
  <si>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</si>
  <si>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</si>
  <si>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</si>
  <si>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</si>
  <si>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</si>
  <si>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</si>
  <si>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</si>
  <si>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</si>
  <si>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</si>
  <si>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</si>
  <si>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</si>
  <si>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</si>
  <si>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</si>
  <si>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</si>
  <si>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</si>
  <si>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</si>
  <si>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</si>
  <si>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</si>
  <si>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</si>
  <si>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</si>
  <si>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</si>
  <si>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</si>
  <si>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</si>
  <si>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</si>
  <si>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</si>
  <si>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</si>
  <si>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</si>
  <si>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</si>
  <si>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</si>
  <si>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</si>
  <si>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</si>
  <si>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</si>
  <si>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</si>
  <si>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</si>
  <si>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</si>
  <si>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</si>
  <si>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</si>
  <si>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</si>
  <si>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</si>
  <si>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</si>
  <si>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</si>
  <si>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</si>
  <si>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</si>
  <si>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</si>
  <si>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</si>
  <si>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</si>
  <si>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</si>
  <si>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</si>
  <si>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</si>
  <si>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</si>
  <si>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</si>
  <si>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</si>
  <si>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</si>
  <si>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</si>
  <si>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</si>
  <si>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</si>
  <si>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</si>
  <si>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</si>
  <si>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</si>
  <si>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</si>
  <si>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</si>
  <si>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</si>
  <si>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</si>
  <si>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</si>
  <si>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</si>
  <si>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</si>
  <si>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</si>
  <si>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</si>
  <si>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</si>
  <si>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</si>
  <si>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</si>
  <si>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</si>
  <si>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</si>
  <si>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</si>
  <si>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</si>
  <si>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</si>
  <si>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</si>
  <si>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</si>
  <si>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</si>
  <si>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</si>
  <si>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</si>
  <si>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</si>
  <si>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</si>
  <si>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</si>
  <si>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</si>
  <si>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</si>
  <si>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</si>
  <si>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</si>
  <si>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</si>
  <si>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</si>
  <si>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</si>
  <si>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</si>
  <si>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</si>
  <si>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</si>
  <si>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</si>
  <si>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</si>
  <si>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</si>
  <si>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</si>
  <si>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</si>
  <si>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</si>
  <si>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</si>
  <si>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</si>
  <si>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</si>
  <si>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</si>
  <si>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</si>
  <si>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</si>
  <si>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</si>
  <si>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</si>
  <si>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</si>
  <si>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</si>
  <si>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</si>
  <si>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</si>
  <si>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</si>
  <si>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</si>
  <si>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</si>
  <si>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</si>
  <si>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</si>
  <si>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</si>
  <si>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</si>
  <si>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</si>
  <si>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</si>
  <si>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</si>
  <si>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</si>
  <si>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</si>
  <si>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</si>
  <si>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</si>
  <si>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</si>
  <si>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</si>
  <si>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</si>
  <si>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</si>
  <si>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</si>
  <si>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</si>
  <si>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</si>
  <si>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</si>
  <si>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</si>
  <si>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</si>
  <si>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</si>
  <si>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</si>
  <si>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</si>
  <si>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</si>
  <si>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</si>
  <si>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</si>
  <si>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</si>
  <si>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</si>
  <si>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</si>
  <si>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</si>
  <si>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</si>
  <si>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</si>
  <si>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</si>
  <si>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</si>
  <si>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</si>
  <si>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</si>
  <si>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</si>
  <si>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</si>
  <si>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</si>
  <si>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</si>
  <si>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</si>
  <si>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</si>
  <si>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</si>
  <si>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</si>
  <si>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</si>
  <si>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</si>
  <si>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</si>
  <si>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</si>
  <si>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</si>
  <si>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</si>
  <si>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</si>
  <si>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</si>
  <si>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</si>
  <si>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</si>
  <si>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</si>
  <si>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</si>
  <si>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</si>
  <si>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</si>
  <si>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</si>
  <si>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</si>
  <si>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</si>
  <si>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</si>
  <si>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</si>
  <si>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</si>
  <si>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</si>
  <si>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</si>
  <si>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</si>
  <si>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</si>
  <si>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</si>
  <si>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</si>
  <si>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</si>
  <si>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</si>
  <si>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</si>
  <si>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</si>
  <si>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</si>
  <si>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</si>
  <si>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</si>
  <si>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</si>
  <si>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</si>
  <si>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</si>
  <si>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</si>
  <si>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</si>
  <si>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</si>
  <si>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</si>
  <si>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</si>
  <si>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</si>
  <si>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</si>
  <si>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</si>
  <si>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</si>
  <si>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</si>
  <si>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</si>
  <si>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</si>
  <si>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</si>
  <si>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</si>
  <si>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</si>
  <si>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</si>
  <si>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</si>
  <si>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</si>
  <si>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</si>
  <si>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</si>
  <si>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</si>
  <si>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</si>
  <si>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</si>
  <si>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</si>
  <si>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</si>
  <si>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</si>
  <si>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</si>
  <si>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</si>
  <si>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</si>
  <si>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</si>
  <si>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</si>
  <si>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</si>
  <si>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</si>
  <si>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</si>
  <si>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</si>
  <si>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</si>
  <si>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</si>
  <si>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</si>
  <si>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</si>
  <si>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</si>
  <si>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</si>
  <si>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</si>
  <si>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</si>
  <si>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</si>
  <si>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</si>
  <si>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</si>
  <si>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</si>
  <si>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</si>
  <si>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</si>
  <si>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</si>
  <si>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</si>
  <si>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</si>
  <si>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</si>
  <si>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</si>
  <si>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</si>
  <si>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</si>
  <si>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</si>
  <si>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</si>
  <si>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</si>
  <si>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</si>
  <si>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</si>
  <si>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</si>
  <si>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</si>
  <si>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</si>
  <si>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</si>
  <si>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</si>
  <si>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</si>
  <si>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</si>
  <si>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</si>
  <si>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</si>
  <si>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</si>
  <si>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</si>
  <si>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</si>
  <si>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</si>
  <si>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</si>
  <si>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</si>
  <si>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</si>
  <si>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</si>
  <si>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</si>
  <si>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</si>
  <si>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</si>
  <si>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</si>
  <si>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</si>
  <si>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</si>
  <si>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</si>
  <si>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</si>
  <si>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</si>
  <si>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</si>
  <si>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</si>
  <si>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</si>
  <si>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</si>
  <si>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</si>
  <si>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</si>
  <si>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</si>
  <si>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</si>
  <si>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</si>
  <si>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</si>
  <si>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</si>
  <si>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</si>
  <si>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</si>
  <si>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</si>
  <si>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</si>
  <si>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</si>
  <si>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</si>
  <si>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</si>
  <si>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</si>
  <si>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</si>
  <si>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</si>
  <si>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</si>
  <si>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</si>
  <si>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</si>
  <si>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</si>
  <si>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</si>
  <si>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</si>
  <si>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</si>
  <si>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</si>
  <si>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</si>
  <si>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</si>
  <si>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</si>
  <si>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</si>
  <si>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</si>
  <si>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</si>
  <si>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</si>
  <si>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</si>
  <si>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</si>
  <si>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</si>
  <si>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</si>
  <si>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</si>
  <si>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</si>
  <si>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</si>
  <si>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</si>
  <si>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</si>
  <si>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</si>
  <si>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</si>
  <si>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</si>
  <si>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</si>
  <si>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</si>
  <si>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</si>
  <si>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</si>
  <si>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</si>
  <si>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</si>
  <si>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</si>
  <si>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</si>
  <si>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</si>
  <si>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</si>
  <si>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</si>
  <si>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</si>
  <si>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</si>
  <si>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</si>
  <si>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</si>
  <si>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</si>
  <si>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</si>
  <si>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</si>
  <si>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</si>
  <si>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</si>
  <si>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</si>
  <si>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</si>
  <si>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</si>
  <si>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</si>
  <si>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</si>
  <si>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</si>
  <si>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</si>
  <si>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</si>
  <si>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</si>
  <si>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</si>
  <si>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</si>
  <si>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</si>
  <si>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</si>
  <si>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</si>
  <si>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</si>
  <si>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</si>
  <si>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</si>
  <si>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</si>
  <si>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</si>
  <si>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</si>
  <si>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</si>
  <si>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</si>
  <si>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</si>
  <si>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</si>
  <si>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</si>
  <si>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</si>
  <si>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</si>
  <si>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</si>
  <si>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</si>
  <si>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</si>
  <si>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</si>
  <si>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</si>
  <si>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</si>
  <si>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</si>
  <si>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</si>
  <si>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</si>
  <si>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</si>
  <si>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</si>
  <si>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</si>
  <si>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</si>
  <si>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</si>
  <si>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</si>
  <si>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</si>
  <si>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</si>
  <si>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</si>
  <si>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</si>
  <si>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</si>
  <si>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</si>
  <si>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</si>
  <si>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</si>
  <si>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</si>
  <si>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</si>
  <si>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</si>
  <si>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</si>
  <si>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</si>
  <si>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</si>
  <si>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</si>
  <si>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</si>
  <si>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</si>
  <si>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</si>
  <si>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</si>
  <si>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</si>
  <si>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</si>
  <si>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</si>
  <si>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</si>
  <si>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</si>
  <si>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</si>
  <si>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</si>
  <si>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</si>
  <si>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</si>
  <si>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</si>
  <si>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</si>
  <si>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</si>
  <si>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</si>
  <si>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</si>
  <si>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</si>
  <si>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</si>
  <si>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</si>
  <si>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</si>
  <si>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</si>
  <si>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</si>
  <si>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</si>
  <si>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</si>
  <si>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</si>
  <si>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</si>
  <si>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</si>
  <si>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</si>
  <si>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</si>
  <si>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</si>
  <si>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</si>
  <si>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</si>
  <si>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</si>
  <si>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</si>
  <si>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</si>
  <si>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</si>
  <si>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</si>
  <si>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</si>
  <si>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</si>
  <si>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</si>
  <si>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</si>
  <si>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</si>
  <si>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</si>
  <si>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</si>
  <si>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</si>
  <si>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</si>
  <si>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</si>
  <si>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</si>
  <si>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</si>
  <si>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</si>
  <si>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</si>
  <si>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</si>
  <si>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</si>
  <si>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</si>
  <si>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</si>
  <si>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</si>
  <si>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</si>
  <si>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</si>
  <si>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</si>
  <si>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</si>
  <si>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</si>
  <si>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</si>
  <si>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</si>
  <si>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</si>
  <si>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</si>
  <si>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</si>
  <si>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</si>
  <si>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</si>
  <si>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</si>
  <si>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</si>
  <si>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</si>
  <si>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</si>
  <si>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</si>
  <si>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</si>
  <si>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</si>
  <si>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</si>
  <si>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</si>
  <si>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</si>
  <si>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</si>
  <si>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</si>
  <si>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</si>
  <si>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</si>
  <si>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</si>
  <si>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</si>
  <si>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</si>
  <si>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</si>
  <si>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</si>
  <si>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</si>
  <si>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</si>
  <si>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</si>
  <si>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</si>
  <si>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</si>
  <si>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</si>
  <si>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</si>
  <si>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</si>
  <si>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</si>
  <si>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</si>
  <si>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</si>
  <si>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</si>
  <si>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</si>
  <si>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</si>
  <si>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</si>
  <si>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</si>
  <si>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</si>
  <si>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</si>
  <si>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</si>
  <si>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</si>
  <si>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</si>
  <si>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</si>
  <si>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</si>
  <si>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</si>
  <si>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</si>
  <si>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</si>
  <si>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</si>
  <si>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</si>
  <si>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</si>
  <si>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</si>
  <si>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</si>
  <si>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</si>
  <si>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</si>
  <si>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</si>
  <si>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</si>
  <si>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</si>
  <si>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</si>
  <si>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</si>
  <si>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</si>
  <si>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</si>
  <si>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</si>
  <si>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</si>
  <si>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</si>
  <si>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</si>
  <si>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</si>
  <si>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</si>
  <si>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</si>
  <si>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</si>
  <si>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</si>
  <si>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</si>
  <si>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</si>
  <si>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</si>
  <si>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</si>
  <si>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</si>
  <si>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</si>
  <si>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</si>
  <si>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</si>
  <si>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</si>
  <si>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</si>
  <si>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</si>
  <si>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</si>
  <si>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</si>
  <si>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</si>
  <si>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</si>
  <si>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</si>
  <si>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</si>
  <si>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</si>
  <si>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</si>
  <si>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</si>
  <si>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</si>
  <si>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</si>
  <si>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</si>
  <si>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</si>
  <si>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</si>
  <si>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</si>
  <si>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</si>
  <si>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</si>
  <si>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</si>
  <si>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</si>
  <si>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</si>
  <si>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</si>
  <si>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</si>
  <si>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</si>
  <si>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</si>
  <si>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</si>
  <si>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</si>
  <si>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</si>
  <si>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</si>
  <si>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</si>
  <si>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</si>
  <si>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</si>
  <si>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</si>
  <si>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</si>
  <si>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</si>
  <si>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</si>
  <si>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</si>
  <si>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</si>
  <si>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</si>
  <si>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</si>
  <si>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</si>
  <si>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</si>
  <si>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</si>
  <si>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</si>
  <si>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</si>
  <si>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</si>
  <si>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</si>
  <si>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</si>
  <si>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</si>
  <si>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</si>
  <si>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</si>
  <si>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</si>
  <si>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</si>
  <si>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</si>
  <si>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</si>
  <si>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</si>
  <si>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</si>
  <si>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</si>
  <si>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</si>
  <si>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</si>
  <si>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</si>
  <si>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</si>
  <si>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</si>
  <si>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</si>
  <si>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</si>
  <si>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</si>
  <si>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</si>
  <si>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</si>
  <si>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</si>
  <si>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</si>
  <si>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</si>
  <si>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</si>
  <si>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</si>
  <si>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</si>
  <si>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</si>
  <si>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</si>
  <si>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</si>
  <si>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</si>
  <si>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</si>
  <si>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</si>
  <si>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</si>
  <si>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</si>
  <si>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</si>
  <si>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</si>
  <si>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</si>
  <si>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</si>
  <si>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</si>
  <si>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</si>
  <si>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</si>
  <si>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</si>
  <si>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</si>
  <si>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</si>
  <si>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</si>
  <si>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</si>
  <si>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</si>
  <si>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</si>
  <si>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</si>
  <si>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</si>
  <si>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</si>
  <si>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</si>
  <si>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</si>
  <si>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</si>
  <si>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</si>
  <si>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</si>
  <si>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</si>
  <si>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</si>
  <si>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</si>
  <si>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</si>
  <si>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</si>
  <si>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</si>
  <si>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</si>
  <si>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</si>
  <si>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</si>
  <si>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</si>
  <si>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</si>
  <si>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</si>
  <si>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</si>
  <si>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</si>
  <si>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</si>
  <si>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</si>
  <si>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</si>
  <si>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</si>
  <si>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</si>
  <si>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</si>
  <si>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</si>
  <si>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</si>
  <si>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</si>
  <si>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</si>
  <si>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</si>
  <si>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</si>
  <si>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</si>
  <si>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</si>
  <si>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</si>
  <si>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</si>
  <si>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</si>
  <si>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</si>
  <si>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</si>
  <si>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</si>
  <si>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</si>
  <si>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</si>
  <si>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</si>
  <si>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</si>
  <si>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</si>
  <si>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</si>
  <si>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</si>
  <si>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</si>
  <si>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</si>
  <si>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</si>
  <si>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</si>
  <si>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</si>
  <si>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</si>
  <si>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</si>
  <si>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</si>
  <si>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</si>
  <si>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</si>
  <si>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</si>
  <si>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</si>
  <si>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</si>
  <si>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</si>
  <si>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</si>
  <si>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</si>
  <si>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</si>
  <si>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</si>
  <si>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</si>
  <si>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</si>
  <si>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</si>
  <si>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</si>
  <si>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</si>
  <si>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</si>
  <si>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</si>
  <si>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</si>
  <si>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</si>
  <si>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</si>
  <si>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</si>
  <si>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</si>
  <si>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</si>
  <si>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</si>
  <si>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</si>
  <si>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</si>
  <si>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</si>
  <si>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</si>
  <si>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</si>
  <si>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</si>
  <si>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</si>
  <si>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</si>
  <si>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</si>
  <si>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</si>
  <si>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</si>
  <si>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</si>
  <si>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</si>
  <si>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</si>
  <si>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</si>
  <si>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</si>
  <si>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</si>
  <si>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</si>
  <si>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</si>
  <si>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</si>
  <si>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</si>
  <si>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</si>
  <si>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</si>
  <si>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</si>
  <si>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</si>
  <si>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</si>
  <si>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</si>
  <si>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</si>
  <si>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</si>
  <si>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</si>
  <si>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</si>
  <si>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</si>
  <si>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</si>
  <si>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</si>
  <si>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</si>
  <si>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</si>
  <si>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</si>
  <si>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</si>
  <si>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</si>
  <si>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</si>
  <si>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</si>
  <si>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</si>
  <si>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</si>
  <si>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</si>
  <si>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</si>
  <si>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</si>
  <si>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</si>
  <si>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</si>
  <si>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</si>
  <si>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</si>
  <si>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</si>
  <si>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</si>
  <si>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</si>
  <si>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</si>
  <si>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</si>
  <si>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</si>
  <si>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</si>
  <si>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</si>
  <si>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</si>
  <si>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</si>
  <si>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</si>
  <si>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</si>
  <si>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</si>
  <si>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</si>
  <si>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</si>
  <si>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</si>
  <si>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</si>
  <si>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</si>
  <si>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</si>
  <si>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</si>
  <si>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</si>
  <si>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</si>
  <si>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</si>
  <si>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</si>
  <si>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</si>
  <si>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</si>
  <si>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</si>
  <si>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</si>
  <si>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</si>
  <si>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</si>
  <si>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</si>
  <si>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</si>
  <si>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</si>
  <si>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</si>
  <si>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</si>
  <si>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</si>
  <si>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</si>
  <si>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</si>
  <si>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</si>
  <si>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</si>
  <si>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</si>
  <si>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</si>
  <si>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</si>
  <si>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</si>
  <si>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</si>
  <si>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</si>
  <si>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</si>
  <si>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</si>
  <si>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</si>
  <si>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</si>
  <si>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</si>
  <si>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</si>
  <si>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</si>
  <si>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</si>
  <si>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</si>
  <si>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</si>
  <si>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</si>
  <si>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</si>
  <si>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</si>
  <si>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</si>
  <si>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</si>
  <si>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</si>
  <si>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</si>
  <si>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</si>
  <si>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</si>
  <si>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</si>
  <si>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</si>
  <si>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</si>
  <si>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</si>
  <si>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</si>
  <si>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</si>
  <si>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</si>
  <si>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</si>
  <si>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</si>
  <si>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</si>
  <si>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</si>
  <si>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</si>
  <si>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</si>
  <si>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</si>
  <si>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</si>
  <si>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</si>
  <si>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</si>
  <si>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</si>
  <si>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</si>
  <si>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</si>
  <si>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</si>
  <si>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</si>
  <si>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</si>
  <si>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</si>
  <si>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</si>
  <si>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</si>
  <si>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</si>
  <si>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</si>
  <si>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</si>
  <si>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</si>
  <si>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</si>
  <si>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</si>
  <si>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</si>
  <si>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</si>
  <si>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</si>
  <si>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</si>
  <si>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</si>
  <si>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</si>
  <si>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</si>
  <si>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</si>
  <si>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</si>
  <si>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</si>
  <si>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</si>
  <si>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</si>
  <si>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</si>
  <si>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</si>
  <si>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</si>
  <si>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</si>
  <si>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</si>
  <si>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</si>
  <si>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</si>
  <si>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</si>
  <si>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</si>
  <si>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</si>
  <si>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</si>
  <si>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</si>
  <si>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</si>
  <si>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</si>
  <si>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</si>
  <si>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</si>
  <si>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</si>
  <si>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</si>
  <si>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</si>
  <si>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</si>
  <si>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</si>
  <si>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</si>
  <si>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</si>
  <si>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</si>
  <si>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</si>
  <si>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</si>
  <si>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</si>
  <si>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</si>
  <si>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</si>
  <si>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</si>
  <si>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</si>
  <si>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</si>
  <si>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</si>
  <si>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</si>
  <si>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</si>
  <si>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</si>
  <si>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</si>
  <si>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</si>
  <si>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</si>
  <si>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</si>
  <si>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</si>
  <si>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</si>
  <si>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</si>
  <si>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</si>
  <si>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</si>
  <si>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</si>
  <si>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</si>
  <si>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</si>
  <si>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</si>
  <si>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</si>
  <si>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</si>
  <si>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</si>
  <si>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</si>
  <si>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</si>
  <si>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</si>
  <si>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</si>
  <si>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</si>
  <si>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</si>
  <si>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</si>
  <si>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</si>
  <si>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</si>
  <si>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</si>
  <si>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</si>
  <si>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</si>
  <si>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</si>
  <si>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</si>
  <si>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</si>
  <si>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</si>
  <si>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</si>
  <si>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</si>
  <si>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</si>
  <si>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</si>
  <si>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</si>
  <si>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</si>
  <si>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</si>
  <si>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</si>
  <si>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</si>
  <si>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</si>
  <si>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</si>
  <si>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</si>
  <si>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</si>
  <si>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</si>
  <si>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</si>
  <si>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</si>
  <si>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</si>
  <si>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</si>
  <si>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</si>
  <si>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</si>
  <si>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</si>
  <si>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</si>
  <si>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</si>
  <si>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</si>
  <si>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</si>
  <si>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</si>
  <si>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</si>
  <si>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</si>
  <si>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</si>
  <si>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</si>
  <si>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</si>
  <si>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</si>
  <si>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</si>
  <si>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</si>
  <si>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</si>
  <si>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</si>
  <si>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</si>
  <si>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</si>
  <si>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</si>
  <si>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</si>
  <si>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</si>
  <si>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</si>
  <si>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</si>
  <si>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</si>
  <si>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</si>
  <si>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</si>
  <si>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</si>
  <si>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</si>
  <si>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</si>
  <si>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</si>
  <si>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</si>
  <si>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</si>
  <si>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</si>
  <si>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</si>
  <si>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</si>
  <si>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</si>
  <si>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</si>
  <si>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</si>
  <si>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</si>
  <si>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</si>
  <si>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</si>
  <si>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</si>
  <si>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</si>
  <si>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</si>
  <si>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</si>
  <si>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</si>
  <si>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</si>
  <si>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</si>
  <si>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</si>
  <si>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</si>
  <si>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</si>
  <si>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</si>
  <si>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</si>
  <si>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</si>
  <si>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</si>
  <si>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</si>
  <si>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</si>
  <si>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</si>
  <si>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</si>
  <si>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</si>
  <si>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</si>
  <si>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</si>
  <si>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</si>
  <si>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</si>
  <si>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</si>
  <si>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</si>
  <si>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</si>
  <si>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</si>
  <si>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</si>
  <si>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</si>
  <si>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</si>
  <si>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</si>
  <si>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</si>
  <si>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</si>
  <si>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</si>
  <si>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</si>
  <si>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</si>
  <si>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</si>
  <si>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</si>
  <si>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</si>
  <si>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</si>
  <si>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</si>
  <si>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</si>
  <si>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</si>
  <si>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</si>
  <si>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</si>
  <si>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</si>
  <si>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</si>
  <si>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</si>
  <si>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</si>
  <si>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</si>
  <si>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</si>
  <si>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</si>
  <si>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</si>
  <si>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</si>
  <si>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</si>
  <si>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</si>
  <si>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</si>
  <si>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</si>
  <si>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</si>
  <si>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</si>
  <si>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</si>
  <si>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</si>
  <si>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</si>
  <si>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</si>
  <si>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</si>
  <si>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</si>
  <si>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</si>
  <si>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</si>
  <si>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</si>
  <si>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</si>
  <si>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</si>
  <si>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</si>
  <si>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</si>
  <si>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</si>
  <si>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</si>
  <si>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</si>
  <si>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</si>
  <si>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</si>
  <si>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</si>
  <si>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</si>
  <si>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</si>
  <si>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</si>
  <si>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</si>
  <si>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</si>
  <si>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</si>
  <si>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</si>
  <si>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</si>
  <si>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</si>
  <si>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</si>
  <si>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</si>
  <si>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</si>
  <si>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</si>
  <si>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</si>
  <si>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</si>
  <si>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</si>
  <si>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</si>
  <si>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</si>
  <si>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</si>
  <si>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</si>
  <si>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</si>
  <si>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</si>
  <si>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</si>
  <si>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</si>
  <si>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</si>
  <si>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</si>
  <si>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</si>
  <si>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</si>
  <si>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</si>
  <si>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</si>
  <si>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</si>
  <si>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</si>
  <si>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</si>
  <si>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</si>
  <si>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</si>
  <si>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</si>
  <si>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</si>
  <si>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</si>
  <si>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</si>
  <si>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</si>
  <si>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</si>
  <si>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</si>
  <si>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</si>
  <si>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</si>
  <si>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</si>
  <si>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</si>
  <si>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</si>
  <si>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</si>
  <si>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</si>
  <si>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</si>
  <si>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</si>
  <si>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</si>
  <si>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</si>
  <si>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</si>
  <si>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</si>
  <si>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</si>
  <si>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</si>
  <si>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</si>
  <si>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</si>
  <si>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</si>
  <si>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</si>
  <si>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</si>
  <si>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</si>
  <si>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</si>
  <si>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</si>
  <si>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</si>
  <si>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</si>
  <si>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</si>
  <si>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</si>
  <si>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</si>
  <si>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</si>
  <si>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</si>
  <si>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</si>
  <si>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</si>
  <si>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</si>
  <si>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</si>
  <si>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</si>
  <si>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</si>
  <si>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</si>
  <si>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</si>
  <si>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</si>
  <si>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</si>
  <si>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</si>
  <si>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</si>
  <si>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</si>
  <si>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</si>
  <si>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</si>
  <si>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</si>
  <si>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</si>
  <si>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</si>
  <si>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</si>
  <si>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</si>
  <si>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</si>
  <si>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</si>
  <si>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</si>
  <si>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</si>
  <si>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</si>
  <si>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</si>
  <si>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</si>
  <si>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</si>
  <si>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</si>
  <si>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</si>
  <si>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</si>
  <si>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</si>
  <si>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</si>
  <si>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</si>
  <si>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</si>
  <si>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</si>
  <si>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</si>
  <si>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</si>
  <si>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</si>
  <si>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</si>
  <si>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</si>
  <si>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</si>
  <si>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</si>
  <si>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</si>
  <si>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</si>
  <si>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</si>
  <si>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</si>
  <si>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</si>
  <si>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</si>
  <si>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</si>
  <si>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</si>
  <si>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</si>
  <si>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</si>
  <si>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</si>
  <si>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</si>
  <si>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</si>
  <si>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</si>
  <si>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</si>
  <si>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</si>
  <si>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</si>
  <si>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</si>
  <si>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</si>
  <si>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</si>
  <si>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</si>
  <si>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</si>
  <si>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</si>
  <si>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</si>
  <si>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</si>
  <si>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</si>
  <si>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</si>
  <si>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</si>
  <si>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</si>
  <si>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</si>
  <si>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</si>
  <si>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</si>
  <si>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</si>
  <si>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</si>
  <si>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</si>
  <si>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</si>
  <si>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</si>
  <si>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</si>
  <si>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</si>
  <si>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</si>
  <si>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</si>
  <si>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</si>
  <si>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</si>
  <si>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</si>
  <si>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</si>
  <si>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</si>
  <si>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</si>
  <si>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</si>
  <si>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</si>
  <si>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</si>
  <si>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</si>
  <si>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</si>
  <si>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</si>
  <si>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</si>
  <si>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</si>
  <si>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</si>
  <si>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</si>
  <si>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</si>
  <si>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</si>
  <si>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</si>
  <si>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</si>
  <si>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</si>
  <si>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</si>
  <si>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</si>
  <si>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</si>
  <si>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</si>
  <si>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</si>
  <si>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</si>
  <si>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</si>
  <si>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</si>
  <si>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</si>
  <si>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</si>
  <si>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</si>
  <si>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</si>
  <si>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</si>
  <si>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</si>
  <si>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</si>
  <si>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</si>
  <si>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</si>
  <si>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</si>
  <si>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</si>
  <si>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</si>
  <si>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</si>
  <si>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</si>
  <si>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</si>
  <si>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</si>
  <si>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</si>
  <si>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</si>
  <si>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</si>
  <si>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</si>
  <si>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</si>
  <si>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</si>
  <si>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</si>
  <si>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</si>
  <si>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</si>
  <si>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</si>
  <si>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</si>
  <si>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</si>
  <si>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</si>
  <si>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</si>
  <si>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</si>
  <si>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</si>
  <si>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</si>
  <si>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</si>
  <si>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</si>
  <si>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</si>
  <si>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</si>
  <si>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</si>
  <si>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</si>
  <si>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</si>
  <si>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</si>
  <si>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</si>
  <si>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</si>
  <si>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</si>
  <si>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</si>
  <si>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</si>
  <si>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</si>
  <si>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</si>
  <si>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</si>
  <si>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</si>
  <si>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</si>
  <si>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</si>
  <si>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</si>
  <si>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</si>
  <si>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</si>
  <si>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</si>
  <si>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</si>
  <si>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</si>
  <si>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</si>
  <si>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</si>
  <si>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</si>
  <si>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</si>
  <si>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</si>
  <si>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</si>
  <si>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</si>
  <si>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</si>
  <si>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</si>
  <si>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</si>
  <si>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</si>
  <si>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</si>
  <si>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</si>
  <si>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</si>
  <si>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</si>
  <si>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</si>
  <si>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</si>
  <si>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</si>
  <si>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</si>
  <si>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</si>
  <si>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</si>
  <si>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</si>
  <si>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</si>
  <si>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</si>
  <si>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</si>
  <si>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</si>
  <si>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</si>
  <si>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</si>
  <si>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</si>
  <si>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</si>
  <si>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</si>
  <si>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</si>
  <si>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</si>
  <si>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</si>
  <si>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</si>
  <si>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</si>
  <si>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</si>
  <si>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</si>
  <si>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</si>
  <si>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</si>
  <si>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</si>
  <si>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</si>
  <si>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</si>
  <si>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</si>
  <si>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</si>
  <si>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</si>
  <si>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</si>
  <si>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</si>
  <si>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</si>
  <si>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</si>
  <si>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</si>
  <si>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</si>
  <si>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</si>
  <si>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</si>
  <si>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</si>
  <si>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</si>
  <si>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</si>
  <si>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</si>
  <si>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</si>
  <si>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</si>
  <si>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</si>
  <si>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</si>
  <si>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</si>
  <si>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</si>
  <si>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</si>
  <si>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</si>
  <si>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</si>
  <si>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</si>
  <si>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</si>
  <si>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</si>
  <si>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</si>
  <si>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</si>
  <si>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</si>
  <si>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</si>
  <si>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</si>
  <si>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</si>
  <si>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</si>
  <si>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</si>
  <si>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</si>
  <si>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</si>
  <si>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</si>
  <si>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</si>
  <si>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</si>
  <si>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</si>
  <si>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</si>
  <si>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</si>
  <si>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</si>
  <si>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</si>
  <si>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</si>
  <si>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</si>
  <si>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</si>
  <si>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</si>
  <si>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</si>
  <si>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</si>
  <si>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</si>
  <si>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</si>
  <si>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</si>
  <si>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</si>
  <si>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</si>
  <si>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</si>
  <si>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</si>
  <si>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</si>
  <si>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</si>
  <si>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</si>
  <si>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</si>
  <si>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</si>
  <si>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</si>
  <si>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</si>
  <si>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</si>
  <si>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</si>
  <si>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</si>
  <si>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</si>
  <si>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</si>
  <si>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</si>
  <si>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</si>
  <si>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</si>
  <si>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</si>
  <si>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</si>
  <si>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</si>
  <si>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</si>
  <si>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</si>
  <si>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</si>
  <si>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</si>
  <si>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</si>
  <si>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</si>
  <si>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</si>
  <si>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</si>
  <si>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</si>
  <si>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</si>
  <si>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</si>
  <si>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</si>
  <si>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</si>
  <si>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</si>
  <si>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</si>
  <si>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</si>
  <si>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</si>
  <si>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</si>
  <si>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</si>
  <si>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</si>
  <si>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</si>
  <si>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</si>
  <si>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</si>
  <si>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</si>
  <si>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</si>
  <si>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</si>
  <si>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</si>
  <si>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</si>
  <si>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</si>
  <si>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</si>
  <si>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</si>
  <si>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</si>
  <si>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</si>
  <si>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</si>
  <si>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</si>
  <si>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</si>
  <si>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</si>
  <si>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</si>
  <si>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</si>
  <si>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</si>
  <si>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</si>
  <si>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</si>
  <si>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</si>
  <si>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</si>
  <si>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</si>
  <si>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</si>
  <si>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</si>
  <si>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</si>
  <si>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</si>
  <si>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</si>
  <si>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</si>
  <si>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</si>
  <si>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</si>
  <si>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</si>
  <si>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</si>
  <si>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</si>
  <si>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</si>
  <si>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</si>
  <si>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</si>
  <si>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</si>
  <si>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</si>
  <si>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</si>
  <si>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</si>
  <si>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</si>
  <si>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</si>
  <si>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</si>
  <si>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</si>
  <si>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</si>
  <si>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</si>
  <si>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</si>
  <si>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</si>
  <si>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</si>
  <si>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</si>
  <si>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</si>
  <si>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</si>
  <si>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</si>
  <si>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</si>
  <si>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</si>
  <si>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</si>
  <si>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</si>
  <si>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</si>
  <si>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</si>
  <si>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</si>
  <si>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</si>
  <si>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</si>
  <si>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</si>
  <si>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</si>
  <si>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</si>
  <si>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</si>
  <si>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</si>
  <si>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</si>
  <si>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</si>
  <si>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</si>
  <si>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</si>
  <si>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</si>
  <si>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</si>
  <si>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</si>
  <si>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</si>
  <si>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</si>
  <si>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</si>
  <si>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</si>
  <si>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</si>
  <si>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</si>
  <si>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</si>
  <si>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</si>
  <si>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</si>
  <si>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</si>
  <si>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</si>
  <si>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</si>
  <si>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</si>
  <si>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</si>
  <si>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</si>
  <si>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</si>
  <si>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</si>
  <si>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</si>
  <si>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</si>
  <si>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</si>
  <si>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</si>
  <si>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</si>
  <si>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</si>
  <si>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</si>
  <si>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</si>
  <si>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</si>
  <si>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</si>
  <si>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</si>
  <si>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</si>
  <si>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</si>
  <si>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</si>
  <si>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</si>
  <si>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</si>
  <si>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</si>
  <si>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</si>
  <si>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</si>
  <si>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</si>
  <si>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</si>
  <si>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</si>
  <si>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</si>
  <si>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</si>
  <si>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</si>
  <si>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</si>
  <si>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</si>
  <si>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</si>
  <si>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</si>
  <si>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</si>
  <si>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</si>
  <si>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</si>
  <si>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</si>
  <si>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</si>
  <si>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</si>
  <si>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</si>
  <si>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</si>
  <si>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</si>
  <si>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</si>
  <si>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</si>
  <si>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</si>
  <si>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</si>
  <si>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</si>
  <si>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</si>
  <si>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</si>
  <si>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</si>
  <si>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</si>
  <si>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</si>
  <si>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</si>
  <si>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</si>
  <si>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</si>
  <si>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</si>
  <si>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</si>
  <si>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</si>
  <si>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</si>
  <si>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</si>
  <si>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</si>
  <si>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</si>
  <si>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</si>
  <si>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</si>
  <si>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</si>
  <si>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</si>
  <si>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</si>
  <si>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</si>
  <si>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</si>
  <si>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</si>
  <si>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</si>
  <si>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</si>
  <si>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</si>
  <si>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</si>
  <si>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</si>
  <si>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</si>
  <si>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</si>
  <si>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</si>
  <si>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</si>
  <si>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</si>
  <si>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</si>
  <si>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</si>
  <si>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</si>
  <si>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</si>
  <si>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</si>
  <si>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</si>
  <si>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</si>
  <si>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</si>
  <si>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</si>
  <si>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</si>
  <si>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</si>
  <si>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</si>
  <si>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</si>
  <si>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</si>
  <si>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</si>
  <si>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</si>
  <si>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</si>
  <si>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</si>
  <si>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</si>
  <si>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</si>
  <si>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</si>
  <si>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</si>
  <si>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</si>
  <si>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</si>
  <si>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</si>
  <si>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</si>
  <si>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</si>
  <si>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</si>
  <si>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</si>
  <si>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</si>
  <si>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</si>
  <si>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</si>
  <si>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</si>
  <si>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</si>
  <si>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</si>
  <si>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</si>
  <si>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</si>
  <si>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</si>
  <si>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</si>
  <si>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</si>
  <si>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</si>
  <si>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</si>
  <si>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</si>
  <si>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</si>
  <si>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</si>
  <si>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</si>
  <si>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</si>
  <si>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</si>
  <si>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</si>
  <si>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</si>
  <si>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</si>
  <si>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</si>
  <si>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</si>
  <si>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</si>
  <si>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</si>
  <si>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</si>
  <si>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</si>
  <si>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</si>
  <si>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</si>
  <si>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</si>
  <si>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</si>
  <si>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</si>
  <si>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</si>
  <si>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</si>
  <si>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</si>
  <si>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</si>
  <si>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</si>
  <si>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</si>
  <si>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</si>
  <si>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</si>
  <si>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</si>
  <si>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</si>
  <si>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</si>
  <si>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</si>
  <si>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</si>
  <si>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</si>
  <si>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</si>
  <si>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</si>
  <si>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</si>
  <si>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</si>
  <si>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</si>
  <si>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</si>
  <si>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</si>
  <si>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</si>
  <si>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</si>
  <si>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</si>
  <si>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</si>
  <si>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</si>
  <si>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</si>
  <si>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</si>
  <si>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</si>
  <si>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</si>
  <si>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</si>
  <si>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</si>
  <si>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</si>
  <si>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</si>
  <si>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</si>
  <si>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</si>
  <si>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</si>
  <si>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</si>
  <si>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</si>
  <si>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</si>
  <si>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</si>
  <si>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</si>
  <si>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</si>
  <si>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</si>
  <si>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</si>
  <si>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</si>
  <si>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</si>
  <si>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</si>
  <si>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</si>
  <si>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</si>
  <si>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</si>
  <si>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</si>
  <si>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</si>
  <si>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</si>
  <si>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</si>
  <si>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</si>
  <si>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</si>
  <si>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</si>
  <si>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</si>
  <si>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</si>
  <si>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</si>
  <si>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</si>
  <si>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</si>
  <si>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</si>
  <si>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</si>
  <si>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</si>
  <si>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</si>
  <si>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</si>
  <si>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</si>
  <si>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</si>
  <si>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</si>
  <si>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</si>
  <si>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</si>
  <si>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</si>
  <si>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</si>
  <si>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</si>
  <si>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</si>
  <si>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</si>
  <si>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</si>
  <si>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</si>
  <si>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</si>
  <si>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</si>
  <si>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</si>
  <si>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</si>
  <si>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</si>
  <si>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</si>
  <si>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</si>
  <si>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</si>
  <si>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</si>
  <si>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</si>
  <si>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</si>
  <si>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</si>
  <si>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</si>
  <si>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</si>
  <si>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</si>
  <si>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</si>
  <si>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</si>
  <si>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</si>
  <si>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</si>
  <si>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</si>
  <si>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</si>
  <si>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</si>
  <si>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</si>
  <si>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</si>
  <si>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</si>
  <si>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</si>
  <si>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</si>
  <si>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</si>
  <si>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</si>
  <si>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</si>
  <si>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</si>
  <si>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</si>
  <si>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</si>
  <si>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</si>
  <si>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</si>
  <si>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</si>
  <si>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</si>
  <si>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</si>
  <si>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</si>
  <si>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</si>
  <si>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</si>
  <si>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</si>
  <si>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</si>
  <si>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</si>
  <si>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</si>
  <si>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</si>
  <si>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</si>
  <si>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</si>
  <si>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</si>
  <si>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</si>
  <si>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</si>
  <si>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</si>
  <si>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</si>
  <si>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</si>
  <si>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</si>
  <si>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</si>
  <si>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</si>
  <si>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</si>
  <si>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</si>
  <si>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</si>
  <si>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</si>
  <si>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</si>
  <si>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</si>
  <si>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</si>
  <si>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</si>
  <si>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</si>
  <si>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</si>
  <si>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</si>
  <si>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</si>
  <si>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</si>
  <si>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</si>
  <si>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</si>
  <si>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</si>
  <si>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</si>
  <si>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</si>
  <si>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</si>
  <si>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</si>
  <si>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</si>
  <si>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</si>
  <si>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</si>
  <si>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</si>
  <si>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</si>
  <si>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</si>
  <si>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</si>
  <si>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</si>
  <si>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</si>
  <si>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</si>
  <si>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</si>
  <si>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</si>
  <si>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</si>
  <si>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</si>
  <si>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</si>
  <si>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</si>
  <si>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</si>
  <si>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</si>
  <si>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</si>
  <si>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</si>
  <si>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</si>
  <si>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</si>
  <si>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</si>
  <si>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</si>
  <si>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</si>
  <si>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</si>
  <si>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</si>
  <si>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</si>
  <si>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</si>
  <si>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</si>
  <si>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</si>
  <si>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</si>
  <si>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</si>
  <si>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</si>
  <si>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</si>
  <si>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</si>
  <si>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</si>
  <si>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</si>
  <si>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</si>
  <si>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</si>
  <si>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</si>
  <si>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</si>
  <si>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</si>
  <si>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</si>
  <si>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</si>
  <si>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</si>
  <si>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</si>
  <si>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</si>
  <si>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</si>
  <si>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</si>
  <si>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</si>
  <si>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</si>
  <si>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</si>
  <si>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</si>
  <si>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</si>
  <si>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</si>
  <si>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</si>
  <si>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</si>
  <si>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</si>
  <si>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</si>
  <si>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</si>
  <si>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</si>
  <si>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</si>
  <si>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</si>
  <si>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</si>
  <si>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</si>
  <si>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</si>
  <si>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</si>
  <si>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</si>
  <si>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</si>
  <si>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</si>
  <si>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</si>
  <si>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</si>
  <si>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</si>
  <si>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</si>
  <si>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</si>
  <si>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</si>
  <si>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</si>
  <si>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</si>
  <si>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</si>
  <si>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</si>
  <si>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</si>
  <si>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</si>
  <si>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</si>
  <si>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</si>
  <si>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</si>
  <si>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</si>
  <si>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</si>
  <si>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</si>
  <si>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</si>
  <si>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</si>
  <si>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</si>
  <si>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</si>
  <si>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</si>
  <si>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</si>
  <si>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</si>
  <si>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</si>
  <si>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</si>
  <si>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</si>
  <si>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</si>
  <si>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</si>
  <si>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</si>
  <si>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</si>
  <si>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</si>
  <si>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</si>
  <si>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</si>
  <si>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</si>
  <si>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</si>
  <si>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</si>
  <si>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</si>
  <si>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</si>
  <si>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</si>
  <si>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</si>
  <si>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</si>
  <si>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</si>
  <si>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</si>
  <si>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</si>
  <si>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</si>
  <si>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</si>
  <si>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</si>
  <si>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</si>
  <si>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</si>
  <si>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</si>
  <si>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</si>
  <si>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</si>
  <si>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</si>
  <si>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</si>
  <si>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</si>
  <si>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</si>
  <si>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</si>
  <si>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</si>
  <si>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</si>
  <si>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</si>
  <si>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</si>
  <si>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</si>
  <si>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</si>
  <si>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</si>
  <si>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</si>
  <si>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</si>
  <si>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</si>
  <si>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</si>
  <si>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</si>
  <si>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</si>
  <si>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</si>
  <si>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</si>
  <si>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</si>
  <si>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</si>
  <si>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</si>
  <si>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</si>
  <si>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</si>
  <si>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</si>
  <si>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</si>
  <si>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</si>
  <si>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</si>
  <si>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</si>
  <si>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</si>
  <si>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</si>
  <si>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</si>
  <si>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</si>
  <si>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</si>
  <si>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</si>
  <si>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</si>
  <si>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</si>
  <si>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</si>
  <si>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</si>
  <si>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</si>
  <si>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</si>
  <si>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</si>
  <si>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</si>
  <si>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</si>
  <si>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</si>
  <si>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</si>
  <si>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</si>
  <si>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</si>
  <si>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</si>
  <si>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</si>
  <si>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</si>
  <si>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</si>
  <si>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</si>
  <si>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</si>
  <si>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</si>
  <si>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</si>
  <si>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</si>
  <si>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</si>
  <si>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</si>
  <si>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</si>
  <si>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</si>
  <si>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</si>
  <si>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</si>
  <si>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</si>
  <si>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</si>
  <si>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</si>
  <si>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</si>
  <si>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</si>
  <si>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</si>
  <si>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</si>
  <si>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</si>
  <si>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</si>
  <si>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</si>
  <si>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</si>
  <si>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</si>
  <si>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</si>
  <si>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</si>
  <si>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</si>
  <si>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</si>
  <si>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</si>
  <si>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</si>
  <si>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</si>
  <si>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</si>
  <si>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</si>
  <si>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</si>
  <si>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</si>
  <si>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</si>
  <si>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</si>
  <si>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</si>
  <si>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</si>
  <si>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</si>
  <si>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</si>
  <si>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</si>
  <si>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</si>
  <si>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</si>
  <si>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</si>
  <si>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</si>
  <si>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</si>
  <si>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</si>
  <si>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</si>
  <si>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</si>
  <si>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</si>
  <si>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</si>
  <si>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</si>
  <si>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</si>
  <si>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</si>
  <si>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</si>
  <si>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</si>
  <si>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</si>
  <si>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</si>
  <si>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</si>
  <si>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</si>
  <si>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</si>
  <si>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</si>
  <si>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</si>
  <si>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</si>
  <si>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</si>
  <si>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</si>
  <si>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</si>
  <si>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</si>
  <si>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</si>
  <si>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</si>
  <si>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</si>
  <si>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</si>
  <si>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</si>
  <si>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</si>
  <si>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</si>
  <si>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</si>
  <si>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</si>
  <si>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</si>
  <si>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</si>
  <si>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</si>
  <si>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</si>
  <si>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</si>
  <si>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</si>
  <si>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</si>
  <si>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</si>
  <si>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</si>
  <si>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</si>
  <si>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</si>
  <si>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</si>
  <si>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</si>
  <si>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</si>
  <si>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</si>
  <si>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</si>
  <si>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</si>
  <si>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</si>
  <si>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</si>
  <si>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</si>
  <si>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</si>
  <si>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</si>
  <si>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</si>
  <si>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</si>
  <si>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</si>
  <si>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</si>
  <si>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</si>
  <si>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</si>
  <si>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</si>
  <si>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</si>
  <si>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</si>
  <si>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</si>
  <si>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</si>
  <si>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</si>
  <si>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</si>
  <si>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</si>
  <si>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</si>
  <si>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</si>
  <si>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</si>
  <si>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</si>
  <si>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</si>
  <si>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</si>
  <si>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</si>
  <si>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</si>
  <si>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</si>
  <si>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</si>
  <si>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</si>
  <si>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</si>
  <si>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</si>
  <si>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</si>
  <si>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</si>
  <si>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</si>
  <si>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</si>
  <si>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</si>
  <si>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</si>
  <si>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</si>
  <si>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</si>
  <si>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</si>
  <si>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</si>
  <si>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</si>
  <si>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</si>
  <si>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</si>
  <si>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</si>
  <si>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</si>
  <si>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</si>
  <si>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</si>
  <si>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</si>
  <si>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</si>
  <si>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</si>
  <si>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</si>
  <si>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</si>
  <si>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</si>
  <si>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</si>
  <si>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</si>
  <si>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</si>
  <si>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</si>
  <si>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</si>
  <si>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</si>
  <si>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</si>
  <si>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</si>
  <si>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</si>
  <si>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</si>
  <si>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</si>
  <si>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</si>
  <si>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</si>
  <si>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</si>
  <si>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</si>
  <si>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</si>
  <si>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</si>
  <si>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</si>
  <si>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</si>
  <si>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</si>
  <si>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</si>
  <si>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</si>
  <si>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</si>
  <si>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</si>
  <si>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</si>
  <si>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</si>
  <si>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</si>
  <si>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</si>
  <si>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</si>
  <si>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</si>
  <si>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</si>
  <si>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</si>
  <si>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</si>
  <si>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</si>
  <si>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</si>
  <si>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</si>
  <si>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</si>
  <si>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</si>
  <si>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</si>
  <si>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</si>
  <si>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</si>
  <si>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</si>
  <si>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</si>
  <si>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</si>
  <si>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</si>
  <si>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</si>
  <si>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</si>
  <si>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</si>
  <si>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</si>
  <si>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</si>
  <si>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</si>
  <si>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</si>
  <si>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</si>
  <si>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</si>
  <si>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</si>
  <si>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</si>
  <si>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</si>
  <si>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</si>
  <si>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</si>
  <si>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</si>
  <si>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</si>
  <si>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</si>
  <si>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</si>
  <si>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</si>
  <si>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</si>
  <si>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</si>
  <si>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</si>
  <si>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</si>
  <si>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</si>
  <si>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</si>
  <si>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</si>
  <si>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</si>
  <si>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</si>
  <si>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</si>
  <si>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</si>
  <si>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</si>
  <si>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</si>
  <si>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</si>
  <si>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</si>
  <si>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</si>
  <si>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</si>
  <si>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</si>
  <si>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</si>
  <si>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</si>
  <si>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</si>
  <si>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</si>
  <si>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</si>
  <si>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</si>
  <si>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</si>
  <si>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</si>
  <si>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</si>
  <si>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</si>
  <si>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</si>
  <si>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</si>
  <si>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</si>
  <si>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</si>
  <si>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</si>
  <si>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</si>
  <si>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</si>
  <si>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</si>
  <si>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</si>
  <si>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</si>
  <si>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</si>
  <si>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</si>
  <si>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</si>
  <si>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</si>
  <si>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</si>
  <si>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</si>
  <si>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</si>
  <si>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</si>
  <si>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</si>
  <si>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</si>
  <si>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</si>
  <si>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</si>
  <si>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</si>
  <si>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</si>
  <si>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</si>
  <si>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</si>
  <si>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</si>
  <si>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</si>
  <si>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</si>
  <si>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</si>
  <si>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</si>
  <si>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</si>
  <si>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</si>
  <si>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</si>
  <si>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</si>
  <si>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</si>
  <si>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</si>
  <si>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</si>
  <si>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</si>
  <si>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</si>
  <si>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</si>
  <si>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</si>
  <si>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</si>
  <si>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</si>
  <si>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</si>
  <si>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</si>
  <si>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</si>
  <si>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</si>
  <si>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</si>
  <si>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</si>
  <si>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</si>
  <si>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</si>
  <si>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</si>
  <si>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</si>
  <si>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</si>
  <si>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</si>
  <si>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</si>
  <si>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</si>
  <si>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</si>
  <si>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</si>
  <si>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</si>
  <si>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</si>
  <si>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</si>
  <si>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</si>
  <si>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</si>
  <si>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</si>
  <si>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</si>
  <si>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</si>
  <si>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</si>
  <si>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</si>
  <si>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</si>
  <si>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</si>
  <si>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</si>
  <si>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</si>
  <si>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</si>
  <si>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</si>
  <si>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</si>
  <si>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</si>
  <si>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</si>
  <si>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</si>
  <si>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</si>
  <si>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</si>
  <si>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</si>
  <si>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</si>
  <si>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</si>
  <si>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</si>
  <si>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</si>
  <si>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</si>
  <si>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</si>
  <si>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</si>
  <si>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</si>
  <si>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</si>
  <si>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</si>
  <si>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</si>
  <si>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</si>
  <si>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</si>
  <si>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</si>
  <si>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</si>
  <si>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</si>
  <si>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</si>
  <si>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</si>
  <si>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</si>
  <si>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</si>
  <si>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</si>
  <si>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</si>
  <si>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</si>
  <si>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</si>
  <si>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</si>
  <si>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</si>
  <si>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</si>
  <si>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</si>
  <si>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</si>
  <si>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</si>
  <si>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</si>
  <si>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</si>
  <si>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</si>
  <si>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</si>
  <si>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</si>
  <si>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</si>
  <si>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</si>
  <si>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</si>
  <si>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</si>
  <si>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</si>
  <si>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</si>
  <si>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</si>
  <si>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</si>
  <si>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</si>
  <si>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</si>
  <si>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</si>
  <si>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</si>
  <si>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</si>
  <si>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</si>
  <si>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</si>
  <si>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</si>
  <si>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</si>
  <si>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</si>
  <si>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</si>
  <si>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</si>
  <si>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</si>
  <si>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</si>
  <si>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</si>
  <si>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</si>
  <si>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</si>
  <si>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</si>
  <si>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</si>
  <si>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</si>
  <si>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</si>
  <si>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</si>
  <si>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</si>
  <si>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</si>
  <si>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</si>
  <si>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</si>
  <si>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</si>
  <si>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</si>
  <si>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</si>
  <si>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</si>
  <si>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</si>
  <si>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</si>
  <si>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</si>
  <si>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</si>
  <si>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</si>
  <si>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</si>
  <si>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</si>
  <si>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</si>
  <si>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</si>
  <si>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</si>
  <si>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</si>
  <si>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</si>
  <si>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</si>
  <si>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</si>
  <si>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</si>
  <si>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</si>
  <si>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</si>
  <si>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</si>
  <si>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</si>
  <si>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</si>
  <si>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</si>
  <si>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</si>
  <si>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</si>
  <si>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</si>
  <si>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</si>
  <si>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</si>
  <si>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</si>
  <si>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</si>
  <si>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</si>
  <si>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</si>
  <si>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</si>
  <si>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</si>
  <si>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</si>
  <si>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</si>
  <si>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</si>
  <si>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</si>
  <si>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</si>
  <si>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</si>
  <si>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</si>
  <si>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</si>
  <si>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</si>
  <si>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</si>
  <si>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</si>
  <si>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</si>
  <si>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</si>
  <si>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</si>
  <si>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</si>
  <si>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</si>
  <si>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</si>
  <si>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</si>
  <si>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</si>
  <si>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</si>
  <si>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</si>
  <si>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</si>
  <si>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</si>
  <si>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</si>
  <si>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</si>
  <si>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</si>
  <si>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</si>
  <si>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</si>
  <si>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</si>
  <si>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</si>
  <si>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</si>
  <si>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</si>
  <si>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</si>
  <si>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</si>
  <si>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</si>
  <si>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</si>
  <si>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</si>
  <si>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</si>
  <si>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</si>
  <si>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</si>
  <si>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</si>
  <si>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</si>
  <si>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</si>
  <si>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</si>
  <si>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</si>
  <si>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</si>
  <si>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</si>
  <si>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</si>
  <si>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</si>
  <si>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</si>
  <si>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</si>
  <si>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</si>
  <si>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</si>
  <si>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</si>
  <si>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</si>
  <si>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</si>
  <si>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</si>
  <si>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</si>
  <si>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</si>
  <si>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</si>
  <si>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</si>
  <si>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</si>
  <si>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</si>
  <si>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</si>
  <si>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</si>
  <si>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</si>
  <si>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</si>
  <si>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</si>
  <si>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</si>
  <si>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</si>
  <si>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</si>
  <si>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</si>
  <si>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</si>
  <si>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</si>
  <si>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</si>
  <si>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</si>
  <si>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</si>
  <si>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</si>
  <si>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</si>
  <si>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</si>
  <si>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</si>
  <si>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</si>
  <si>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</si>
  <si>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</si>
  <si>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</si>
  <si>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</si>
  <si>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</si>
  <si>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</si>
  <si>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</si>
  <si>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</si>
  <si>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</si>
  <si>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</si>
  <si>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</si>
  <si>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</si>
  <si>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</si>
  <si>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</si>
  <si>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</si>
  <si>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</si>
  <si>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</si>
  <si>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</si>
  <si>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</si>
  <si>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</si>
  <si>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</si>
  <si>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</si>
  <si>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</si>
  <si>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</si>
  <si>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</si>
  <si>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</si>
  <si>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</si>
  <si>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</si>
  <si>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</si>
  <si>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</si>
  <si>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</si>
  <si>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</si>
  <si>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</si>
  <si>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</si>
  <si>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</si>
  <si>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</si>
  <si>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</si>
  <si>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</si>
  <si>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</si>
  <si>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</si>
  <si>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</si>
  <si>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</si>
  <si>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</si>
  <si>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</si>
  <si>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</si>
  <si>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</si>
  <si>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</si>
  <si>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</si>
  <si>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</si>
  <si>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</si>
  <si>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</si>
  <si>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</si>
  <si>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</si>
  <si>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</si>
  <si>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</si>
  <si>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</si>
  <si>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</si>
  <si>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</si>
  <si>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</si>
  <si>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</si>
  <si>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</si>
  <si>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</si>
  <si>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</si>
  <si>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</si>
  <si>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</si>
  <si>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</si>
  <si>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</si>
  <si>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</si>
  <si>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</si>
  <si>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</si>
  <si>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</si>
  <si>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</si>
  <si>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</si>
  <si>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</si>
  <si>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</si>
  <si>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</si>
  <si>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</si>
  <si>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</si>
  <si>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</si>
  <si>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</si>
  <si>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</si>
  <si>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</si>
  <si>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</si>
  <si>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</si>
  <si>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</si>
  <si>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</si>
  <si>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</si>
  <si>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</si>
  <si>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</si>
  <si>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</si>
  <si>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</si>
  <si>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</si>
  <si>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</si>
  <si>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</si>
  <si>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</si>
  <si>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</si>
  <si>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</si>
  <si>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</si>
  <si>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</si>
  <si>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</si>
  <si>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</si>
  <si>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</si>
  <si>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</si>
  <si>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</si>
  <si>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</si>
  <si>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</si>
  <si>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</si>
  <si>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</si>
  <si>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</si>
  <si>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</si>
  <si>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</si>
  <si>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</si>
  <si>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</si>
  <si>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</si>
  <si>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</si>
  <si>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</si>
  <si>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</si>
  <si>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</si>
  <si>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</si>
  <si>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</si>
  <si>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</si>
  <si>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</si>
  <si>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</si>
  <si>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</si>
  <si>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</si>
  <si>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</si>
  <si>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</si>
  <si>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</si>
  <si>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</si>
  <si>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</si>
  <si>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</si>
  <si>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</si>
  <si>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</si>
  <si>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</si>
  <si>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</si>
  <si>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</si>
  <si>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</si>
  <si>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</si>
  <si>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</si>
  <si>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</si>
  <si>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</si>
  <si>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</si>
  <si>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</si>
  <si>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</si>
  <si>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</si>
  <si>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</si>
  <si>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</si>
  <si>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</si>
  <si>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</si>
  <si>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</si>
  <si>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</si>
  <si>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</si>
  <si>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</si>
  <si>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</si>
  <si>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</si>
  <si>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</si>
  <si>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</si>
  <si>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</si>
  <si>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</si>
  <si>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</si>
  <si>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</si>
  <si>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</si>
  <si>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</si>
  <si>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</si>
  <si>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</si>
  <si>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</si>
  <si>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</si>
  <si>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</si>
  <si>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</si>
  <si>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</si>
  <si>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</si>
  <si>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</si>
  <si>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</si>
  <si>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</si>
  <si>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</si>
  <si>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</si>
  <si>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</si>
  <si>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</si>
  <si>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</si>
  <si>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</si>
  <si>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</si>
  <si>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</si>
  <si>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</si>
  <si>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</si>
  <si>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</si>
  <si>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</si>
  <si>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</si>
  <si>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</si>
  <si>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</si>
  <si>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</si>
  <si>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</si>
  <si>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</si>
  <si>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</si>
  <si>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</si>
  <si>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</si>
  <si>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</si>
  <si>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</si>
  <si>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</si>
  <si>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</si>
  <si>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</si>
  <si>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</si>
  <si>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</si>
  <si>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</si>
  <si>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</si>
  <si>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</si>
  <si>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</si>
  <si>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</si>
  <si>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</si>
  <si>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</si>
  <si>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</si>
  <si>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</si>
  <si>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</si>
  <si>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</si>
  <si>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</si>
  <si>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</si>
  <si>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</si>
  <si>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</si>
  <si>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</si>
  <si>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</si>
  <si>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</si>
  <si>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</si>
  <si>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</si>
  <si>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</si>
  <si>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</si>
  <si>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</si>
  <si>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</si>
  <si>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</si>
  <si>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</si>
  <si>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</si>
  <si>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</si>
  <si>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</si>
  <si>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</si>
  <si>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</si>
  <si>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</si>
  <si>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</si>
  <si>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</si>
  <si>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</si>
  <si>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</si>
  <si>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</si>
  <si>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</si>
  <si>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</si>
  <si>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</si>
  <si>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</si>
  <si>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</si>
  <si>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</si>
  <si>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</si>
  <si>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</si>
  <si>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</si>
  <si>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</si>
  <si>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</si>
  <si>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</si>
  <si>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</si>
  <si>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</si>
  <si>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</si>
  <si>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</si>
  <si>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</si>
  <si>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</si>
  <si>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</si>
  <si>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</si>
  <si>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</si>
  <si>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</si>
  <si>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</si>
  <si>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</si>
  <si>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</si>
  <si>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</si>
  <si>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</si>
  <si>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</si>
  <si>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</si>
  <si>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</si>
  <si>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</si>
  <si>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</si>
  <si>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</si>
  <si>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</si>
  <si>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</si>
  <si>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</si>
  <si>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</si>
  <si>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</si>
  <si>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</si>
  <si>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</si>
  <si>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</si>
  <si>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</si>
  <si>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</si>
  <si>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</si>
  <si>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</si>
  <si>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</si>
  <si>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</si>
  <si>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</si>
  <si>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</si>
  <si>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</si>
  <si>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</si>
  <si>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</si>
  <si>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</si>
  <si>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</si>
  <si>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</si>
  <si>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</si>
  <si>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</si>
  <si>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</si>
  <si>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</si>
  <si>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</si>
  <si>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</si>
  <si>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</si>
  <si>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</si>
  <si>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</si>
  <si>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</si>
  <si>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</si>
  <si>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</si>
  <si>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</si>
  <si>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</si>
  <si>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</si>
  <si>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</si>
  <si>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</si>
  <si>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</si>
  <si>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</si>
  <si>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</si>
  <si>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</si>
  <si>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</si>
  <si>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</si>
  <si>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</si>
  <si>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</si>
  <si>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</si>
  <si>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</si>
  <si>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</si>
  <si>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</si>
  <si>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</si>
  <si>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</si>
  <si>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</si>
  <si>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</si>
  <si>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</si>
  <si>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</si>
  <si>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</si>
  <si>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</si>
  <si>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</si>
  <si>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</si>
  <si>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</si>
  <si>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</si>
  <si>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</si>
  <si>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</si>
  <si>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</si>
  <si>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</si>
  <si>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</si>
  <si>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</si>
  <si>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</si>
  <si>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</si>
  <si>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</si>
  <si>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</si>
  <si>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</si>
  <si>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</si>
  <si>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</si>
  <si>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</si>
  <si>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</si>
  <si>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</si>
  <si>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</si>
  <si>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</si>
  <si>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</si>
  <si>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</si>
  <si>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</si>
  <si>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</si>
  <si>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</si>
  <si>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</si>
  <si>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</si>
  <si>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</si>
  <si>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</si>
  <si>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</si>
  <si>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</si>
  <si>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</si>
  <si>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</si>
  <si>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</si>
  <si>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</si>
  <si>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</si>
  <si>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</si>
  <si>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</si>
  <si>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</si>
  <si>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</si>
  <si>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</si>
  <si>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</si>
  <si>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</si>
  <si>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</si>
  <si>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</si>
  <si>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</si>
  <si>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</si>
  <si>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</si>
  <si>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</si>
  <si>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</si>
  <si>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</si>
  <si>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</si>
  <si>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</si>
  <si>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</si>
  <si>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</si>
  <si>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</si>
  <si>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</si>
  <si>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</si>
  <si>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</si>
  <si>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</si>
  <si>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</si>
  <si>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</si>
  <si>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</si>
  <si>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</si>
  <si>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</si>
  <si>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</si>
  <si>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</si>
  <si>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</si>
  <si>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</si>
  <si>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</si>
  <si>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</si>
  <si>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</si>
  <si>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</si>
  <si>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</si>
  <si>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</si>
  <si>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</si>
  <si>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</si>
  <si>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</si>
  <si>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</si>
  <si>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</si>
  <si>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</si>
  <si>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</si>
  <si>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</si>
  <si>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</si>
  <si>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</si>
  <si>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</si>
  <si>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</si>
  <si>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</si>
  <si>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</si>
  <si>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</si>
  <si>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</si>
  <si>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</si>
  <si>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</si>
  <si>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</si>
  <si>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</si>
  <si>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</si>
  <si>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</si>
  <si>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</si>
  <si>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</si>
  <si>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</si>
  <si>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</si>
  <si>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</si>
  <si>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</si>
  <si>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</si>
  <si>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</si>
  <si>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</si>
  <si>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</si>
  <si>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</si>
  <si>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</si>
  <si>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</si>
  <si>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</si>
  <si>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</si>
  <si>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</si>
  <si>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</si>
  <si>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</si>
  <si>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</si>
  <si>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</si>
  <si>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</si>
  <si>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</si>
  <si>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</si>
  <si>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</si>
  <si>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</si>
  <si>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</si>
  <si>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</si>
  <si>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</si>
  <si>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</si>
  <si>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</si>
  <si>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</si>
  <si>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</si>
  <si>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</si>
  <si>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</si>
  <si>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</si>
  <si>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</si>
  <si>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</si>
  <si>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</si>
  <si>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</si>
  <si>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</si>
  <si>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</si>
  <si>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</si>
  <si>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</si>
  <si>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</si>
  <si>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</si>
  <si>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</si>
  <si>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</si>
  <si>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</si>
  <si>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</si>
  <si>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</si>
  <si>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</si>
  <si>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</si>
  <si>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</si>
  <si>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</si>
  <si>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</si>
  <si>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</si>
  <si>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</si>
  <si>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</si>
  <si>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</si>
  <si>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</si>
  <si>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</si>
  <si>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</si>
  <si>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</si>
  <si>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</si>
  <si>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</si>
  <si>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</si>
  <si>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</si>
  <si>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</si>
  <si>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</si>
  <si>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</si>
  <si>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</si>
  <si>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</si>
  <si>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</si>
  <si>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</si>
  <si>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</si>
  <si>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</si>
  <si>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</si>
  <si>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</si>
  <si>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</si>
  <si>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</si>
  <si>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</si>
  <si>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</si>
  <si>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</si>
  <si>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</si>
  <si>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</si>
  <si>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</si>
  <si>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</si>
  <si>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</si>
  <si>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</si>
  <si>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</si>
  <si>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</si>
  <si>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</si>
  <si>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</si>
  <si>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</si>
  <si>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</si>
  <si>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</si>
  <si>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</si>
  <si>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</si>
  <si>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</si>
  <si>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</si>
  <si>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</si>
  <si>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</si>
  <si>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</si>
  <si>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</si>
  <si>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</si>
  <si>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</si>
  <si>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</si>
  <si>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</si>
  <si>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</si>
  <si>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</si>
  <si>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</si>
  <si>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</si>
  <si>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</si>
  <si>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</si>
  <si>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</si>
  <si>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</si>
  <si>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</si>
  <si>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</si>
  <si>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</si>
  <si>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</si>
  <si>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</si>
  <si>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</si>
  <si>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</si>
  <si>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</si>
  <si>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</si>
  <si>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</si>
  <si>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</si>
  <si>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</si>
  <si>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</si>
  <si>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</si>
  <si>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</si>
  <si>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</si>
  <si>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</si>
  <si>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</si>
  <si>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</si>
  <si>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</si>
  <si>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</si>
  <si>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</si>
  <si>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</si>
  <si>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</si>
  <si>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</si>
  <si>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</si>
  <si>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</si>
  <si>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</si>
  <si>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</si>
  <si>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</si>
  <si>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</si>
  <si>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</si>
  <si>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</si>
  <si>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</si>
  <si>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</si>
  <si>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</si>
  <si>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</si>
  <si>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</si>
  <si>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</si>
  <si>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</si>
  <si>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</si>
  <si>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</si>
  <si>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</si>
  <si>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</si>
  <si>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</si>
  <si>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</si>
  <si>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</si>
  <si>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</si>
  <si>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</si>
  <si>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</si>
  <si>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</si>
  <si>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</si>
  <si>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</si>
  <si>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</si>
  <si>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</si>
  <si>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</si>
  <si>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</si>
  <si>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</si>
  <si>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</si>
  <si>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</si>
  <si>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</si>
  <si>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</si>
  <si>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</si>
  <si>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</si>
  <si>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</si>
  <si>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</si>
  <si>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</si>
  <si>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</si>
  <si>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</si>
  <si>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</si>
  <si>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</si>
  <si>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</si>
  <si>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</si>
  <si>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</si>
  <si>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</si>
  <si>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</si>
  <si>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</si>
  <si>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</si>
  <si>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</si>
  <si>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</si>
  <si>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</si>
  <si>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</si>
  <si>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</si>
  <si>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</si>
  <si>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</si>
  <si>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</si>
  <si>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</si>
  <si>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</si>
  <si>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</si>
  <si>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</si>
  <si>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</si>
  <si>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</si>
  <si>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</si>
  <si>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</si>
  <si>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</si>
  <si>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</si>
  <si>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</si>
  <si>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</si>
  <si>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</si>
  <si>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</si>
  <si>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</si>
  <si>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</si>
  <si>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</si>
  <si>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</si>
  <si>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</si>
  <si>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</si>
  <si>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</si>
  <si>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</si>
  <si>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</si>
  <si>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</si>
  <si>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</si>
  <si>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</si>
  <si>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</si>
  <si>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</si>
  <si>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</si>
  <si>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</si>
  <si>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</si>
  <si>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</si>
  <si>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</si>
  <si>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</si>
  <si>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</si>
  <si>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</si>
  <si>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</si>
  <si>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</si>
  <si>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</si>
  <si>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</si>
  <si>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</si>
  <si>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</si>
  <si>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</si>
  <si>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</si>
  <si>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</si>
  <si>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</si>
  <si>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</si>
  <si>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</si>
  <si>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</si>
  <si>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</si>
  <si>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</si>
  <si>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</si>
  <si>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</si>
  <si>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</si>
  <si>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</si>
  <si>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</si>
  <si>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</si>
  <si>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</si>
  <si>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</si>
  <si>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</si>
  <si>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</si>
  <si>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</si>
  <si>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</si>
  <si>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</si>
  <si>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</si>
  <si>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</si>
  <si>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</si>
  <si>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</si>
  <si>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</si>
  <si>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</si>
  <si>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</si>
  <si>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</si>
  <si>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</si>
  <si>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</si>
  <si>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</si>
  <si>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</si>
  <si>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</si>
  <si>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</si>
  <si>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</si>
  <si>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</si>
  <si>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</si>
  <si>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</si>
  <si>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</si>
  <si>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</si>
  <si>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</si>
  <si>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</si>
  <si>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</si>
  <si>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</si>
  <si>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</si>
  <si>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</si>
  <si>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</si>
  <si>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</si>
  <si>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</si>
  <si>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</si>
  <si>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</si>
  <si>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</si>
  <si>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</si>
  <si>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</si>
  <si>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</si>
  <si>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</si>
  <si>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</si>
  <si>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</si>
  <si>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</si>
  <si>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</si>
  <si>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</si>
  <si>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</si>
  <si>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</si>
  <si>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</si>
  <si>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</si>
  <si>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</si>
  <si>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</si>
  <si>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</si>
  <si>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</si>
  <si>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</si>
  <si>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</si>
  <si>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</si>
  <si>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</si>
  <si>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</si>
  <si>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</si>
  <si>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</si>
  <si>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</si>
  <si>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</si>
  <si>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</si>
  <si>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</si>
  <si>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</si>
  <si>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</si>
  <si>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</si>
  <si>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</si>
  <si>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</si>
  <si>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</si>
  <si>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</si>
  <si>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</si>
  <si>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</si>
  <si>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</si>
  <si>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</si>
  <si>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</si>
  <si>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</si>
  <si>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</si>
  <si>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</si>
  <si>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</si>
  <si>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</si>
  <si>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</si>
  <si>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</si>
  <si>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</si>
  <si>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</si>
  <si>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</si>
  <si>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</si>
  <si>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</si>
  <si>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</si>
  <si>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</si>
  <si>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</si>
  <si>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</si>
  <si>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</si>
  <si>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</si>
  <si>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</si>
  <si>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</si>
  <si>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</si>
  <si>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</si>
  <si>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</si>
  <si>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</si>
  <si>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</si>
  <si>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</si>
  <si>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</si>
  <si>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</si>
  <si>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</si>
  <si>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</si>
  <si>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</si>
  <si>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</si>
  <si>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</si>
  <si>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</si>
  <si>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</si>
  <si>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</si>
  <si>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</si>
  <si>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</si>
  <si>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</si>
  <si>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</si>
  <si>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</si>
  <si>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</si>
  <si>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</si>
  <si>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</si>
  <si>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</si>
  <si>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</si>
  <si>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</si>
  <si>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</si>
  <si>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</si>
  <si>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</si>
  <si>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</si>
  <si>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</si>
  <si>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</si>
  <si>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</si>
  <si>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</si>
  <si>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</si>
  <si>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</si>
  <si>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</si>
  <si>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</si>
  <si>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</si>
  <si>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</si>
  <si>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</si>
  <si>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</si>
  <si>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</si>
  <si>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</si>
  <si>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</si>
  <si>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</si>
  <si>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</si>
  <si>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</si>
  <si>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</si>
  <si>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</si>
  <si>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</si>
  <si>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</si>
  <si>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</si>
  <si>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</si>
  <si>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</si>
  <si>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</si>
  <si>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</si>
  <si>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</si>
  <si>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</si>
  <si>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</si>
  <si>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</si>
  <si>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</si>
  <si>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</si>
  <si>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</si>
  <si>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</si>
  <si>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</si>
  <si>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</si>
  <si>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</si>
  <si>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</si>
  <si>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</si>
  <si>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</si>
  <si>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</si>
  <si>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</si>
  <si>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</si>
  <si>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</si>
  <si>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</si>
  <si>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</si>
  <si>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</si>
  <si>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</si>
  <si>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</si>
  <si>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</si>
  <si>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</si>
  <si>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</si>
  <si>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</si>
  <si>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</si>
  <si>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</si>
  <si>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</si>
  <si>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</si>
  <si>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</si>
  <si>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</si>
  <si>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</si>
  <si>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</si>
  <si>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</si>
  <si>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</si>
  <si>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</si>
  <si>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</si>
  <si>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</si>
  <si>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</si>
  <si>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</si>
  <si>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</si>
  <si>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</si>
  <si>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</si>
  <si>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</si>
  <si>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</si>
  <si>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</si>
  <si>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</si>
  <si>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</si>
  <si>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</si>
  <si>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</si>
  <si>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</si>
  <si>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</si>
  <si>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</si>
  <si>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</si>
  <si>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</si>
  <si>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</si>
  <si>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</si>
  <si>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</si>
  <si>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</si>
  <si>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</si>
  <si>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</si>
  <si>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</si>
  <si>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</si>
  <si>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</si>
  <si>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</si>
  <si>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</si>
  <si>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</si>
  <si>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</si>
  <si>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</si>
  <si>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</si>
  <si>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</si>
  <si>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</si>
  <si>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</si>
  <si>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</si>
  <si>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</si>
  <si>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</si>
  <si>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</si>
  <si>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</si>
  <si>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</si>
  <si>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</si>
  <si>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</si>
  <si>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</si>
  <si>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</si>
  <si>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</si>
  <si>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</si>
  <si>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</si>
  <si>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</si>
  <si>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</si>
  <si>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</si>
  <si>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</si>
  <si>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</si>
  <si>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</si>
  <si>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</si>
  <si>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</si>
  <si>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</si>
  <si>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</si>
  <si>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</si>
  <si>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</si>
  <si>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</si>
  <si>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</si>
  <si>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</si>
  <si>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</si>
  <si>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</si>
  <si>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</si>
  <si>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</si>
  <si>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</si>
  <si>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</si>
  <si>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</si>
  <si>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</si>
  <si>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</si>
  <si>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</si>
  <si>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</si>
  <si>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</si>
  <si>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</si>
  <si>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</si>
  <si>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</si>
  <si>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</si>
  <si>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</si>
  <si>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</si>
  <si>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</si>
  <si>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</si>
  <si>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</si>
  <si>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</si>
  <si>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</si>
  <si>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</si>
  <si>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</si>
  <si>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</si>
  <si>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</si>
  <si>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</si>
  <si>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</si>
  <si>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</si>
  <si>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</si>
  <si>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</si>
  <si>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</si>
  <si>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</si>
  <si>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</si>
  <si>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</si>
  <si>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</si>
  <si>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</si>
  <si>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</si>
  <si>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</si>
  <si>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</si>
  <si>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</si>
  <si>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</si>
  <si>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</si>
  <si>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</si>
  <si>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</si>
  <si>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</si>
  <si>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</si>
  <si>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</si>
  <si>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</si>
  <si>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</si>
  <si>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</si>
  <si>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</si>
  <si>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</si>
  <si>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</si>
  <si>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</si>
  <si>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</si>
  <si>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</si>
  <si>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</si>
  <si>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</si>
  <si>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</si>
  <si>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</si>
  <si>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</si>
  <si>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</si>
  <si>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</si>
  <si>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</si>
  <si>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</si>
  <si>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</si>
  <si>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</si>
  <si>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</si>
  <si>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</si>
  <si>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</si>
  <si>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</si>
  <si>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</si>
  <si>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</si>
  <si>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</si>
  <si>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</si>
  <si>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</si>
  <si>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</si>
  <si>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</si>
  <si>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</si>
  <si>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</si>
  <si>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</si>
  <si>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</si>
  <si>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</si>
  <si>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</si>
  <si>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</si>
  <si>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</si>
  <si>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</si>
  <si>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</si>
  <si>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</si>
  <si>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</si>
  <si>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</si>
  <si>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</si>
  <si>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</si>
  <si>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</si>
  <si>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</si>
  <si>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</si>
  <si>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</si>
  <si>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</si>
  <si>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</si>
  <si>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</si>
  <si>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</si>
  <si>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</si>
  <si>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</si>
  <si>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</si>
  <si>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</si>
  <si>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</si>
  <si>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</si>
  <si>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</si>
  <si>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</si>
  <si>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</si>
  <si>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</si>
  <si>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</si>
  <si>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</si>
  <si>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</si>
  <si>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</si>
  <si>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</si>
  <si>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</si>
  <si>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</si>
  <si>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</si>
  <si>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</si>
  <si>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</si>
  <si>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</si>
  <si>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</si>
  <si>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</si>
  <si>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</si>
  <si>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</si>
  <si>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</si>
  <si>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</si>
  <si>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</si>
  <si>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</si>
  <si>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</si>
  <si>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</si>
  <si>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</si>
  <si>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</si>
  <si>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</si>
  <si>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</si>
  <si>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</si>
  <si>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</si>
  <si>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</si>
  <si>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</si>
  <si>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</si>
  <si>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</si>
  <si>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</si>
  <si>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</si>
  <si>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</si>
  <si>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</si>
  <si>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</si>
  <si>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</si>
  <si>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</si>
  <si>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</si>
  <si>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</si>
  <si>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</si>
  <si>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</si>
  <si>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</si>
  <si>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</si>
  <si>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</si>
  <si>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</si>
  <si>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</si>
  <si>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</si>
  <si>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</si>
  <si>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</si>
  <si>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</si>
  <si>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</si>
  <si>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</si>
  <si>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</si>
  <si>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</si>
  <si>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</si>
  <si>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</si>
  <si>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</si>
  <si>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</si>
  <si>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</si>
  <si>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</si>
  <si>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</si>
  <si>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</si>
  <si>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</si>
  <si>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</si>
  <si>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</si>
  <si>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</si>
  <si>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</si>
  <si>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</si>
  <si>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</si>
  <si>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</si>
  <si>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</si>
  <si>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</si>
  <si>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</si>
  <si>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</si>
  <si>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</si>
  <si>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</si>
  <si>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</si>
  <si>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</si>
  <si>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</si>
  <si>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</si>
  <si>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</si>
  <si>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</si>
  <si>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</si>
  <si>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</si>
  <si>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</si>
  <si>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</si>
  <si>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</si>
  <si>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</si>
  <si>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</si>
  <si>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</si>
  <si>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</si>
  <si>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</si>
  <si>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</si>
  <si>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</si>
  <si>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</si>
  <si>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</si>
  <si>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</si>
  <si>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</si>
  <si>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</si>
  <si>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</si>
  <si>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</si>
  <si>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</si>
  <si>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</si>
  <si>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</si>
  <si>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</si>
  <si>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</si>
  <si>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</si>
  <si>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</si>
  <si>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</si>
  <si>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</si>
  <si>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</si>
  <si>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</si>
  <si>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</si>
  <si>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</si>
  <si>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</si>
  <si>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</si>
  <si>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</si>
  <si>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</si>
  <si>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</si>
  <si>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</si>
  <si>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</si>
  <si>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</si>
  <si>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</si>
  <si>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</si>
  <si>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</si>
  <si>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</si>
  <si>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</si>
  <si>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</si>
  <si>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</si>
  <si>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</si>
  <si>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</si>
  <si>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</si>
  <si>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</si>
  <si>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</si>
  <si>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</si>
  <si>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</si>
  <si>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</si>
  <si>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</si>
  <si>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</si>
  <si>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</si>
  <si>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</si>
  <si>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</si>
  <si>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</si>
  <si>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</si>
  <si>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</si>
  <si>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</si>
  <si>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</si>
  <si>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</si>
  <si>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</si>
  <si>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</si>
  <si>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</si>
  <si>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</si>
  <si>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</si>
  <si>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</si>
  <si>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</si>
  <si>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</si>
  <si>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</si>
  <si>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</si>
  <si>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</si>
  <si>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</si>
  <si>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</si>
  <si>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</si>
  <si>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</si>
  <si>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</si>
  <si>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</si>
  <si>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</si>
  <si>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</si>
  <si>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</si>
  <si>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</si>
  <si>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</si>
  <si>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</si>
  <si>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</si>
  <si>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</si>
  <si>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</si>
  <si>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</si>
  <si>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</si>
  <si>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</si>
  <si>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</si>
  <si>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</si>
  <si>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</si>
  <si>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</si>
  <si>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</si>
  <si>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</si>
  <si>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</si>
  <si>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</si>
  <si>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</si>
  <si>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</si>
  <si>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</si>
  <si>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</si>
  <si>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</si>
  <si>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</si>
  <si>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</si>
  <si>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</si>
  <si>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</si>
  <si>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</si>
  <si>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</si>
  <si>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</si>
  <si>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</si>
  <si>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</si>
  <si>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</si>
  <si>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</si>
  <si>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</si>
  <si>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</si>
  <si>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</si>
  <si>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</si>
  <si>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</si>
  <si>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</si>
  <si>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</si>
  <si>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</si>
  <si>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</si>
  <si>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</si>
  <si>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</si>
  <si>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</si>
  <si>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</si>
  <si>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</si>
  <si>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</si>
  <si>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</si>
  <si>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</si>
  <si>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</si>
  <si>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</si>
  <si>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</si>
  <si>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</si>
  <si>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</si>
  <si>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</si>
  <si>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</si>
  <si>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</si>
  <si>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</si>
  <si>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</si>
  <si>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</si>
  <si>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</si>
  <si>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</si>
  <si>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</si>
  <si>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</si>
  <si>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</si>
  <si>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</si>
  <si>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</si>
  <si>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</si>
  <si>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</si>
  <si>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</si>
  <si>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</si>
  <si>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</si>
  <si>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</si>
  <si>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</si>
  <si>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</si>
  <si>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</si>
  <si>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</si>
  <si>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</si>
  <si>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</si>
  <si>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</si>
  <si>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</si>
  <si>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</si>
  <si>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</si>
  <si>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</si>
  <si>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</si>
  <si>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</si>
  <si>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</si>
  <si>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</si>
  <si>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</si>
  <si>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</si>
  <si>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</si>
  <si>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</si>
  <si>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</si>
  <si>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</si>
  <si>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</si>
  <si>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</si>
  <si>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</si>
  <si>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</si>
  <si>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</si>
  <si>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</si>
  <si>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</si>
  <si>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</si>
  <si>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</si>
  <si>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</si>
  <si>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</si>
  <si>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</si>
  <si>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</si>
  <si>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</si>
  <si>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</si>
  <si>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</si>
  <si>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</si>
  <si>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</si>
  <si>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</si>
  <si>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</si>
  <si>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</si>
  <si>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</si>
  <si>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</si>
  <si>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</si>
  <si>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</si>
  <si>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</si>
  <si>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</si>
  <si>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</si>
  <si>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</si>
  <si>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</si>
  <si>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</si>
  <si>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</si>
  <si>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</si>
  <si>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</si>
  <si>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</si>
  <si>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</si>
  <si>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</si>
  <si>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</si>
  <si>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</si>
  <si>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</si>
  <si>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</si>
  <si>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</si>
  <si>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</si>
  <si>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</si>
  <si>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</si>
  <si>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</si>
  <si>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</si>
  <si>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</si>
  <si>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</si>
  <si>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</si>
  <si>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</si>
  <si>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</si>
  <si>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</si>
  <si>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</si>
  <si>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</si>
  <si>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</si>
  <si>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</si>
  <si>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</si>
  <si>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</si>
  <si>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</si>
  <si>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</si>
  <si>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</si>
  <si>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</si>
  <si>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</si>
  <si>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</si>
  <si>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</si>
  <si>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</si>
  <si>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</si>
  <si>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</si>
  <si>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</si>
  <si>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</si>
  <si>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</si>
  <si>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</si>
  <si>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</si>
  <si>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</si>
  <si>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</si>
  <si>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</si>
  <si>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</si>
  <si>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</si>
  <si>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</si>
  <si>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</si>
  <si>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</si>
  <si>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</si>
  <si>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</si>
  <si>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</si>
  <si>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</si>
  <si>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</si>
  <si>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</si>
  <si>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</si>
  <si>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</si>
  <si>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</si>
  <si>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</si>
  <si>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</si>
  <si>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</si>
  <si>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</si>
  <si>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</si>
  <si>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</si>
  <si>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</si>
  <si>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</si>
  <si>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</si>
  <si>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</si>
  <si>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</si>
  <si>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</si>
  <si>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</si>
  <si>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</si>
  <si>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</si>
  <si>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</si>
  <si>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</si>
  <si>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</si>
  <si>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</si>
  <si>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</si>
  <si>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</si>
  <si>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</si>
  <si>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</si>
  <si>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</si>
  <si>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</si>
  <si>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</si>
  <si>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</si>
  <si>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</si>
  <si>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</si>
  <si>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</si>
  <si>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</si>
  <si>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</si>
  <si>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</si>
  <si>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</si>
  <si>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</si>
  <si>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</si>
  <si>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</si>
  <si>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</si>
  <si>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</si>
  <si>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</si>
  <si>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</si>
  <si>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</si>
  <si>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</si>
  <si>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</si>
  <si>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</si>
  <si>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</si>
  <si>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</si>
  <si>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</si>
  <si>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</si>
  <si>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</si>
  <si>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</si>
  <si>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</si>
  <si>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</si>
  <si>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</si>
  <si>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</si>
  <si>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</si>
  <si>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</si>
  <si>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</si>
  <si>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</si>
  <si>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</si>
  <si>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</si>
  <si>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</si>
  <si>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</si>
  <si>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</si>
  <si>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</si>
  <si>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</si>
  <si>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</si>
  <si>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</si>
  <si>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</si>
  <si>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</si>
  <si>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</si>
  <si>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</si>
  <si>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</si>
  <si>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</si>
  <si>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</si>
  <si>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</si>
  <si>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</si>
  <si>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</si>
  <si>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</si>
  <si>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</si>
  <si>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</si>
  <si>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</si>
  <si>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</si>
  <si>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</si>
  <si>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</si>
  <si>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</si>
  <si>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</si>
  <si>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</si>
  <si>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</si>
  <si>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</si>
  <si>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</si>
  <si>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</si>
  <si>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</si>
  <si>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</si>
  <si>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</si>
  <si>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</si>
  <si>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</si>
  <si>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</si>
  <si>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</si>
  <si>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</si>
  <si>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</si>
  <si>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</si>
  <si>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</si>
  <si>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</si>
  <si>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</si>
  <si>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</si>
  <si>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</si>
  <si>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</si>
  <si>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</si>
  <si>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</si>
  <si>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</si>
  <si>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</si>
  <si>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</si>
  <si>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</si>
  <si>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</si>
  <si>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</si>
  <si>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</si>
  <si>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</si>
  <si>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</si>
  <si>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</si>
  <si>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</si>
  <si>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</si>
  <si>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</si>
  <si>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</si>
  <si>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</si>
  <si>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</si>
  <si>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</si>
  <si>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</si>
  <si>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</si>
  <si>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</si>
  <si>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</si>
  <si>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</si>
  <si>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</si>
  <si>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</si>
  <si>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</si>
  <si>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</si>
  <si>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</si>
  <si>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</si>
  <si>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</si>
  <si>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</si>
  <si>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</si>
  <si>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</si>
  <si>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</si>
  <si>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</si>
  <si>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</si>
  <si>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</si>
  <si>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</si>
  <si>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</si>
  <si>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</si>
  <si>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</si>
  <si>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</si>
  <si>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</si>
  <si>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</si>
  <si>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</si>
  <si>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</si>
  <si>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</si>
  <si>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</si>
  <si>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</si>
  <si>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</si>
  <si>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</si>
  <si>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</si>
  <si>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</si>
  <si>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</si>
  <si>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</si>
  <si>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</si>
  <si>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</si>
  <si>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</si>
  <si>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</si>
  <si>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</si>
  <si>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</si>
  <si>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</si>
  <si>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</si>
  <si>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</si>
  <si>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</si>
  <si>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</si>
  <si>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</si>
  <si>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</si>
  <si>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</si>
  <si>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</si>
  <si>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</si>
  <si>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</si>
  <si>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</si>
  <si>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</si>
  <si>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</si>
  <si>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</si>
  <si>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</si>
  <si>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</si>
  <si>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</si>
  <si>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</si>
  <si>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</si>
  <si>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</si>
  <si>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</si>
  <si>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</si>
  <si>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</si>
  <si>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</si>
  <si>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</si>
  <si>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</si>
  <si>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</si>
  <si>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</si>
  <si>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</si>
  <si>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</si>
  <si>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</si>
  <si>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</si>
  <si>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</si>
  <si>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</si>
  <si>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</si>
  <si>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</si>
  <si>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</si>
  <si>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</si>
  <si>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</si>
  <si>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</si>
  <si>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</si>
  <si>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</si>
  <si>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</si>
  <si>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</si>
  <si>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</si>
  <si>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</si>
  <si>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</si>
  <si>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</si>
  <si>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</si>
  <si>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</si>
  <si>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</si>
  <si>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</si>
  <si>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</si>
  <si>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</si>
  <si>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</si>
  <si>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</si>
  <si>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</si>
  <si>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</si>
  <si>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</si>
  <si>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</si>
  <si>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</si>
  <si>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</si>
  <si>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</si>
  <si>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</si>
  <si>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</si>
  <si>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</si>
  <si>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</si>
  <si>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</si>
  <si>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</si>
  <si>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</si>
  <si>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</si>
  <si>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</si>
  <si>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</si>
  <si>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</si>
  <si>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</si>
  <si>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</si>
  <si>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</si>
  <si>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</si>
  <si>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</si>
  <si>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</si>
  <si>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</si>
  <si>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</si>
  <si>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</si>
  <si>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</si>
  <si>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</si>
  <si>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</si>
  <si>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</si>
  <si>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</si>
  <si>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</si>
  <si>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</si>
  <si>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</si>
  <si>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</si>
  <si>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</si>
  <si>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</si>
  <si>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</si>
  <si>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</si>
  <si>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</si>
  <si>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</si>
  <si>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</si>
  <si>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</si>
  <si>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</si>
  <si>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</si>
  <si>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</si>
  <si>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</si>
  <si>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</si>
  <si>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</si>
  <si>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</si>
  <si>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</si>
  <si>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</si>
  <si>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</si>
  <si>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</si>
  <si>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</si>
  <si>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</si>
  <si>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</si>
  <si>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</si>
  <si>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</si>
  <si>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</si>
  <si>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</si>
  <si>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</si>
  <si>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</si>
  <si>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</si>
  <si>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</si>
  <si>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</si>
  <si>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</si>
  <si>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</si>
  <si>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</si>
  <si>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</si>
  <si>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</si>
  <si>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</si>
  <si>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</si>
  <si>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</si>
  <si>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</si>
  <si>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</si>
  <si>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</si>
  <si>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</si>
  <si>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</si>
  <si>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</si>
  <si>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</si>
  <si>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</si>
  <si>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</si>
  <si>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</si>
  <si>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</si>
  <si>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</si>
  <si>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</si>
  <si>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</si>
  <si>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</si>
  <si>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</si>
  <si>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</si>
  <si>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</si>
  <si>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</si>
  <si>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</si>
  <si>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</si>
  <si>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</si>
  <si>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</si>
  <si>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</si>
  <si>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</si>
  <si>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</si>
  <si>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</si>
  <si>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</si>
  <si>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</si>
  <si>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</si>
  <si>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</si>
  <si>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</si>
  <si>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</si>
  <si>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</si>
  <si>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</si>
  <si>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</si>
  <si>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</si>
  <si>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</si>
  <si>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</si>
  <si>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</si>
  <si>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</si>
  <si>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</si>
  <si>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</si>
  <si>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</si>
  <si>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</si>
  <si>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</si>
  <si>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</si>
  <si>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</si>
  <si>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</si>
  <si>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</si>
  <si>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</si>
  <si>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</si>
  <si>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</si>
  <si>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</si>
  <si>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</si>
  <si>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</si>
  <si>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</si>
  <si>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</si>
  <si>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</si>
  <si>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</si>
  <si>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</si>
  <si>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</si>
  <si>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</si>
  <si>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</si>
  <si>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</si>
  <si>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</si>
  <si>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</si>
  <si>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</si>
  <si>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</si>
  <si>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</si>
  <si>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</si>
  <si>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</si>
  <si>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</si>
  <si>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</si>
  <si>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</si>
  <si>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</si>
  <si>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</si>
  <si>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</si>
  <si>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</si>
  <si>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</si>
  <si>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</si>
  <si>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</si>
  <si>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</si>
  <si>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</si>
  <si>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</si>
  <si>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</si>
  <si>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</si>
  <si>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</si>
  <si>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</si>
  <si>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</si>
  <si>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</si>
  <si>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</si>
  <si>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</si>
  <si>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</si>
  <si>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</si>
  <si>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</si>
  <si>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</si>
  <si>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</si>
  <si>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</si>
  <si>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</si>
  <si>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</si>
  <si>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</si>
  <si>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</si>
  <si>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</si>
  <si>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</si>
  <si>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</si>
  <si>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</si>
  <si>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</si>
  <si>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</si>
  <si>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</si>
  <si>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</si>
  <si>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</si>
  <si>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</si>
  <si>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</si>
  <si>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</si>
  <si>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</si>
  <si>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</si>
  <si>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</si>
  <si>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</si>
  <si>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</si>
  <si>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</si>
  <si>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</si>
  <si>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</si>
  <si>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</si>
  <si>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</si>
  <si>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</si>
  <si>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</si>
  <si>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</si>
  <si>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</si>
  <si>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</si>
  <si>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</si>
  <si>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</si>
  <si>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</si>
  <si>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</si>
  <si>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</si>
  <si>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</si>
  <si>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</si>
  <si>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</si>
  <si>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</si>
  <si>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</si>
  <si>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</si>
  <si>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</si>
  <si>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</si>
  <si>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</si>
  <si>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</si>
  <si>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</si>
  <si>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</si>
  <si>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</si>
  <si>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</si>
  <si>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</si>
  <si>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</si>
  <si>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</si>
  <si>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</si>
  <si>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</si>
  <si>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</si>
  <si>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</si>
  <si>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</si>
  <si>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</si>
  <si>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</si>
  <si>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</si>
  <si>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</si>
  <si>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</si>
  <si>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</si>
  <si>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</si>
  <si>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</si>
  <si>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</si>
  <si>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</si>
  <si>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</si>
  <si>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</si>
  <si>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</si>
  <si>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</si>
  <si>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</si>
  <si>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</si>
  <si>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</si>
  <si>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</si>
  <si>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</si>
  <si>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</si>
  <si>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</si>
  <si>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</si>
  <si>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</si>
  <si>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</si>
  <si>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</si>
  <si>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</si>
  <si>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</si>
  <si>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</si>
  <si>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</si>
  <si>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</si>
  <si>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</si>
  <si>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</si>
  <si>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</si>
  <si>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</si>
  <si>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</si>
  <si>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</si>
  <si>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</si>
  <si>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</si>
  <si>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</si>
  <si>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</si>
  <si>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</si>
  <si>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</si>
  <si>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</si>
  <si>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</si>
  <si>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</si>
  <si>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</si>
  <si>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</si>
  <si>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</si>
  <si>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</si>
  <si>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</si>
  <si>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</si>
  <si>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</si>
  <si>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</si>
  <si>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</si>
  <si>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</si>
  <si>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</si>
  <si>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</si>
  <si>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</si>
  <si>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</si>
  <si>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</si>
  <si>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</si>
  <si>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</si>
  <si>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</si>
  <si>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</si>
  <si>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</si>
  <si>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</si>
  <si>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</si>
  <si>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</si>
  <si>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</si>
  <si>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</si>
  <si>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</si>
  <si>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</si>
  <si>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</si>
  <si>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</si>
  <si>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</si>
  <si>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</si>
  <si>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</si>
  <si>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</si>
  <si>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</si>
  <si>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</si>
  <si>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</si>
  <si>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</si>
  <si>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</si>
  <si>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</si>
  <si>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</si>
  <si>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</si>
  <si>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</si>
  <si>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</si>
  <si>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</si>
  <si>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</si>
  <si>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</si>
  <si>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</si>
  <si>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</si>
  <si>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</si>
  <si>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</si>
  <si>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</si>
  <si>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</si>
  <si>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</si>
  <si>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</si>
  <si>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</si>
  <si>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</si>
  <si>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</si>
  <si>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</si>
  <si>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</si>
  <si>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</si>
  <si>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</si>
  <si>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</si>
  <si>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</si>
  <si>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</si>
  <si>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</si>
  <si>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</si>
  <si>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</si>
  <si>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</si>
  <si>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</si>
  <si>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</si>
  <si>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</si>
  <si>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</si>
  <si>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</si>
  <si>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</si>
  <si>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</si>
  <si>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</si>
  <si>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</si>
  <si>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</si>
  <si>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</si>
  <si>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</si>
  <si>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</si>
  <si>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</si>
  <si>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</si>
  <si>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</si>
  <si>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</si>
  <si>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</si>
  <si>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</si>
  <si>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</si>
  <si>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</si>
  <si>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</si>
  <si>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</si>
  <si>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</si>
  <si>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</si>
  <si>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</si>
  <si>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</si>
  <si>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</si>
  <si>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</si>
  <si>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</si>
  <si>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</si>
  <si>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</si>
  <si>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</si>
  <si>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</si>
  <si>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</si>
  <si>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</si>
  <si>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</si>
  <si>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</si>
  <si>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</si>
  <si>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</si>
  <si>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</si>
  <si>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</si>
  <si>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</si>
  <si>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</si>
  <si>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</si>
  <si>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</si>
  <si>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</si>
  <si>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</si>
  <si>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</si>
  <si>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</si>
  <si>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</si>
  <si>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</si>
  <si>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</si>
  <si>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</si>
  <si>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</si>
  <si>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</si>
  <si>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</si>
  <si>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</si>
  <si>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</si>
  <si>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</si>
  <si>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</si>
  <si>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</si>
  <si>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</si>
  <si>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</si>
  <si>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</si>
  <si>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</si>
  <si>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</si>
  <si>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</si>
  <si>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</si>
  <si>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</si>
  <si>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</si>
  <si>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</si>
  <si>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</si>
  <si>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</si>
  <si>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</si>
  <si>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</si>
  <si>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</si>
  <si>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</si>
  <si>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</si>
  <si>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</si>
  <si>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</si>
  <si>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</si>
  <si>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</si>
  <si>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</si>
  <si>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</si>
  <si>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</si>
  <si>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</si>
  <si>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</si>
  <si>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</si>
  <si>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</si>
  <si>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</si>
  <si>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</si>
  <si>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</si>
  <si>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</si>
  <si>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</si>
  <si>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</si>
  <si>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</si>
  <si>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</si>
  <si>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</si>
  <si>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</si>
  <si>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</si>
  <si>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</si>
  <si>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</si>
  <si>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</si>
  <si>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</si>
  <si>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</si>
  <si>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</si>
  <si>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</si>
  <si>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</si>
  <si>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</si>
  <si>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</si>
  <si>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</si>
  <si>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</si>
  <si>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</si>
  <si>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</si>
  <si>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</si>
  <si>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</si>
  <si>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</si>
  <si>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</si>
  <si>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</si>
  <si>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</si>
  <si>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</si>
  <si>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</si>
  <si>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</si>
  <si>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</si>
  <si>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</si>
  <si>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</si>
  <si>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</si>
  <si>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</si>
  <si>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</si>
  <si>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</si>
  <si>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</si>
  <si>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</si>
  <si>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</si>
  <si>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</si>
  <si>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</si>
  <si>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</si>
  <si>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</si>
  <si>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</si>
  <si>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</si>
  <si>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</si>
  <si>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</si>
  <si>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</si>
  <si>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</si>
  <si>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</si>
  <si>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</si>
  <si>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</si>
  <si>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</si>
  <si>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</si>
  <si>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</si>
  <si>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</si>
  <si>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</si>
  <si>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</si>
  <si>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</si>
  <si>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</si>
  <si>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</si>
  <si>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</si>
  <si>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</si>
  <si>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</si>
  <si>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</si>
  <si>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</si>
  <si>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</si>
  <si>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</si>
  <si>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</si>
  <si>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</si>
  <si>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</si>
  <si>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</si>
  <si>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</si>
  <si>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</si>
  <si>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</si>
  <si>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</si>
  <si>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</si>
  <si>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</si>
  <si>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</si>
  <si>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</si>
  <si>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</si>
  <si>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</si>
  <si>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</si>
  <si>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</si>
  <si>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</si>
  <si>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</si>
  <si>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</si>
  <si>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</si>
  <si>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</si>
  <si>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</si>
  <si>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</si>
  <si>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</si>
  <si>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</si>
  <si>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</si>
  <si>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</si>
  <si>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</si>
  <si>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</si>
  <si>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</si>
  <si>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</si>
  <si>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</si>
  <si>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</si>
  <si>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</si>
  <si>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</si>
  <si>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</si>
  <si>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</si>
  <si>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</si>
  <si>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</si>
  <si>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</si>
  <si>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</si>
  <si>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</si>
  <si>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</si>
  <si>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</si>
  <si>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</si>
  <si>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</si>
  <si>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</si>
  <si>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</si>
  <si>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</si>
  <si>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</si>
  <si>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</si>
  <si>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</si>
  <si>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</si>
  <si>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</si>
  <si>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</si>
  <si>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</si>
  <si>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</si>
  <si>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</si>
  <si>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</si>
  <si>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</si>
  <si>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</si>
  <si>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</si>
  <si>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</si>
  <si>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</si>
  <si>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</si>
  <si>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</si>
  <si>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</si>
  <si>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</si>
  <si>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</si>
  <si>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</si>
  <si>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</si>
  <si>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</si>
  <si>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</si>
  <si>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</si>
  <si>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</si>
  <si>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</si>
  <si>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</si>
  <si>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</si>
  <si>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</si>
  <si>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</si>
  <si>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</si>
  <si>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</si>
  <si>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</si>
  <si>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</si>
  <si>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</si>
  <si>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</si>
  <si>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</si>
  <si>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</si>
  <si>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</si>
  <si>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</si>
  <si>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</si>
  <si>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</si>
  <si>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</si>
  <si>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</si>
  <si>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</si>
  <si>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</si>
  <si>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</si>
  <si>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</si>
  <si>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</si>
  <si>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</si>
  <si>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</si>
  <si>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</si>
  <si>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</si>
  <si>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</si>
  <si>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</si>
  <si>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</si>
  <si>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</si>
  <si>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</si>
  <si>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</si>
  <si>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</si>
  <si>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</si>
  <si>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</si>
  <si>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</si>
  <si>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</si>
  <si>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</si>
  <si>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</si>
  <si>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</si>
  <si>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</si>
  <si>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</si>
  <si>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</si>
  <si>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</si>
  <si>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</si>
  <si>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</si>
  <si>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</si>
  <si>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</si>
  <si>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</si>
  <si>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</si>
  <si>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</si>
  <si>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</si>
  <si>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</si>
  <si>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</si>
  <si>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</si>
  <si>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</si>
  <si>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</si>
  <si>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</si>
  <si>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</si>
  <si>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</si>
  <si>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</si>
  <si>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</si>
  <si>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</si>
  <si>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</si>
  <si>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</si>
  <si>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</si>
  <si>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</si>
  <si>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</si>
  <si>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</si>
  <si>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</si>
  <si>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</si>
  <si>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</si>
  <si>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</si>
  <si>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</si>
  <si>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</si>
  <si>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</si>
  <si>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</si>
  <si>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</si>
  <si>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</si>
  <si>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</si>
  <si>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</si>
  <si>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</si>
  <si>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</si>
  <si>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</si>
  <si>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</si>
  <si>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</si>
  <si>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</si>
  <si>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</si>
  <si>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</si>
  <si>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</si>
  <si>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</si>
  <si>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</si>
  <si>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</si>
  <si>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</si>
  <si>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</si>
  <si>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</si>
  <si>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</si>
  <si>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</si>
  <si>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</si>
  <si>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</si>
  <si>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</si>
  <si>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</si>
  <si>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</si>
  <si>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</si>
  <si>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</si>
  <si>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</si>
  <si>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</si>
  <si>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</si>
  <si>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</si>
  <si>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</si>
  <si>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</si>
  <si>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</si>
  <si>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</si>
  <si>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</si>
  <si>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</si>
  <si>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</si>
  <si>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</si>
  <si>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</si>
  <si>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</si>
  <si>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</si>
  <si>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</si>
  <si>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</si>
  <si>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</si>
  <si>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</si>
  <si>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</si>
  <si>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</si>
  <si>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</si>
  <si>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</si>
  <si>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</si>
  <si>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</si>
  <si>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</si>
  <si>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</si>
  <si>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</si>
  <si>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</si>
  <si>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</si>
  <si>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</si>
  <si>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</si>
  <si>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</si>
  <si>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</si>
  <si>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</si>
  <si>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</si>
  <si>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</si>
  <si>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</si>
  <si>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</si>
  <si>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</si>
  <si>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</si>
  <si>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</si>
  <si>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</si>
  <si>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</si>
  <si>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</si>
  <si>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</si>
  <si>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</si>
  <si>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</si>
  <si>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</si>
  <si>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</si>
  <si>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</si>
  <si>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</si>
  <si>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</si>
  <si>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</si>
  <si>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</si>
  <si>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</si>
  <si>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</si>
  <si>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</si>
  <si>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</si>
  <si>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</si>
  <si>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</si>
  <si>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</si>
  <si>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</si>
  <si>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</si>
  <si>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</si>
  <si>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</si>
  <si>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</si>
  <si>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</si>
  <si>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</si>
  <si>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</si>
  <si>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</si>
  <si>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</si>
  <si>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</si>
  <si>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</si>
  <si>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</si>
  <si>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</si>
  <si>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</si>
  <si>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</si>
  <si>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</si>
  <si>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</si>
  <si>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</si>
  <si>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</si>
  <si>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</si>
  <si>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</si>
  <si>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</si>
  <si>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</si>
  <si>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</si>
  <si>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</si>
  <si>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</si>
  <si>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</si>
  <si>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</si>
  <si>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</si>
  <si>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</si>
  <si>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</si>
  <si>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</si>
  <si>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</si>
  <si>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</si>
  <si>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</si>
  <si>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</si>
  <si>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</si>
  <si>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</si>
  <si>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</si>
  <si>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</si>
  <si>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</si>
  <si>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</si>
  <si>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</si>
  <si>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</si>
  <si>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</si>
  <si>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</si>
  <si>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</si>
  <si>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</si>
  <si>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</si>
  <si>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</si>
  <si>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</si>
  <si>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</si>
  <si>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</si>
  <si>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</si>
  <si>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</si>
  <si>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</si>
  <si>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</si>
  <si>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</si>
  <si>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</si>
  <si>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</si>
  <si>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</si>
  <si>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</si>
  <si>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</si>
  <si>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</si>
  <si>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</si>
  <si>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</si>
  <si>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</si>
  <si>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</si>
  <si>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</si>
  <si>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</si>
  <si>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</si>
  <si>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</si>
  <si>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</si>
  <si>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</si>
  <si>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</si>
  <si>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</si>
  <si>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</si>
  <si>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</si>
  <si>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</si>
  <si>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</si>
  <si>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</si>
  <si>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</si>
  <si>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</si>
  <si>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</si>
  <si>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</si>
  <si>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</si>
  <si>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</si>
  <si>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</si>
  <si>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</si>
  <si>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</si>
  <si>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</si>
  <si>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</si>
  <si>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</si>
  <si>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</si>
  <si>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</si>
  <si>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</si>
  <si>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</si>
  <si>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</si>
  <si>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</si>
  <si>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</si>
  <si>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</si>
  <si>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</si>
  <si>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</si>
  <si>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</si>
  <si>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</si>
  <si>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</si>
  <si>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</si>
  <si>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</si>
  <si>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</si>
  <si>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</si>
  <si>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</si>
  <si>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</si>
  <si>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</si>
  <si>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</si>
  <si>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</si>
  <si>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</si>
  <si>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</si>
  <si>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</si>
  <si>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</si>
  <si>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</si>
  <si>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</si>
  <si>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</si>
  <si>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</si>
  <si>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</si>
  <si>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</si>
  <si>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</si>
  <si>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</si>
  <si>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</si>
  <si>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</si>
  <si>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</si>
  <si>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</si>
  <si>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</si>
  <si>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</si>
  <si>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</si>
  <si>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</si>
  <si>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</si>
  <si>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</si>
  <si>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</si>
  <si>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</si>
  <si>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</si>
  <si>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</si>
  <si>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</si>
  <si>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</si>
  <si>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</si>
  <si>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</si>
  <si>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</si>
  <si>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</si>
  <si>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</si>
  <si>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</si>
  <si>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</si>
  <si>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</si>
  <si>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</si>
  <si>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</si>
  <si>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</si>
  <si>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</si>
  <si>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</si>
  <si>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</si>
  <si>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</si>
  <si>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</si>
  <si>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</si>
  <si>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</si>
  <si>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</si>
  <si>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</si>
  <si>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</si>
  <si>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</si>
  <si>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</si>
  <si>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</si>
  <si>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</si>
  <si>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</si>
  <si>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</si>
  <si>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</si>
  <si>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</si>
  <si>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</si>
  <si>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</si>
  <si>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</si>
  <si>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</si>
  <si>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</si>
  <si>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</si>
  <si>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</si>
  <si>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</si>
  <si>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</si>
  <si>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</si>
  <si>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</si>
  <si>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</si>
  <si>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</si>
  <si>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</si>
  <si>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</si>
  <si>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</si>
  <si>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</si>
  <si>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</si>
  <si>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</si>
  <si>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</si>
  <si>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</si>
  <si>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</si>
  <si>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</si>
  <si>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</si>
  <si>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</si>
  <si>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</si>
  <si>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</si>
  <si>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</si>
  <si>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</si>
  <si>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</si>
  <si>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</si>
  <si>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</si>
  <si>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</si>
  <si>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</si>
  <si>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</si>
  <si>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</si>
  <si>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</si>
  <si>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</si>
  <si>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</si>
  <si>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</si>
  <si>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</si>
  <si>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</si>
  <si>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</si>
  <si>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</si>
  <si>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</si>
  <si>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</si>
  <si>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</si>
  <si>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</si>
  <si>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</si>
  <si>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</si>
  <si>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</si>
  <si>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</si>
  <si>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</si>
  <si>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</si>
  <si>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</si>
  <si>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</si>
  <si>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</si>
  <si>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</si>
  <si>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</si>
  <si>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</si>
  <si>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</si>
  <si>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</si>
  <si>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</si>
  <si>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</si>
  <si>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</si>
  <si>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</si>
  <si>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</si>
  <si>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</si>
  <si>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</si>
  <si>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</si>
  <si>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</si>
  <si>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</si>
  <si>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</si>
  <si>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</si>
  <si>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</si>
  <si>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</si>
  <si>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</si>
  <si>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</si>
  <si>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</si>
  <si>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</si>
  <si>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</si>
  <si>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</si>
  <si>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</si>
  <si>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</si>
  <si>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</si>
  <si>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</si>
  <si>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</si>
  <si>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</si>
  <si>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</si>
  <si>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</si>
  <si>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</si>
  <si>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</si>
  <si>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</si>
  <si>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</si>
  <si>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</si>
  <si>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</si>
  <si>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</si>
  <si>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</si>
  <si>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</si>
  <si>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</si>
  <si>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</si>
  <si>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</si>
  <si>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</si>
  <si>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</si>
  <si>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</si>
  <si>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</si>
  <si>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</si>
  <si>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</si>
  <si>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</si>
  <si>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</si>
  <si>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</si>
  <si>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</si>
  <si>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</si>
  <si>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</si>
  <si>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</si>
  <si>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</si>
  <si>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</si>
  <si>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</si>
  <si>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</si>
  <si>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</si>
  <si>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</si>
  <si>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</si>
  <si>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</si>
  <si>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</si>
  <si>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</si>
  <si>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</si>
  <si>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</si>
  <si>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</si>
  <si>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</si>
  <si>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</si>
  <si>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</si>
  <si>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</si>
  <si>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</si>
  <si>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</si>
  <si>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</si>
  <si>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</si>
  <si>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</si>
  <si>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</si>
  <si>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</si>
  <si>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</si>
  <si>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</si>
  <si>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</si>
  <si>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</si>
  <si>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</si>
  <si>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</si>
  <si>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</si>
  <si>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</si>
  <si>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</si>
  <si>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</si>
  <si>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</si>
  <si>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</si>
  <si>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</si>
  <si>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</si>
  <si>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</si>
  <si>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</si>
  <si>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</si>
  <si>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</si>
  <si>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</si>
  <si>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</si>
  <si>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</si>
  <si>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</si>
  <si>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</si>
  <si>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</si>
  <si>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</si>
  <si>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</si>
  <si>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</si>
  <si>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</si>
  <si>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</si>
  <si>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</si>
  <si>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</si>
  <si>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</si>
  <si>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</si>
  <si>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</si>
  <si>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</si>
  <si>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</si>
  <si>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</si>
  <si>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</si>
  <si>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</si>
  <si>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</si>
  <si>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</si>
  <si>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</si>
  <si>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</si>
  <si>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</si>
  <si>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</si>
  <si>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</si>
  <si>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</si>
  <si>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</si>
  <si>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</si>
  <si>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</si>
  <si>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</si>
  <si>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</si>
  <si>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</si>
  <si>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</si>
  <si>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</si>
  <si>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</si>
  <si>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</si>
  <si>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</si>
  <si>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</si>
  <si>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</si>
  <si>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</si>
  <si>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</si>
  <si>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</si>
  <si>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</si>
  <si>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</si>
  <si>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</si>
  <si>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</si>
  <si>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</si>
  <si>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</si>
  <si>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</si>
  <si>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</si>
  <si>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</si>
  <si>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</si>
  <si>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</si>
  <si>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</si>
  <si>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</si>
  <si>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</si>
  <si>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</si>
  <si>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</si>
  <si>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</si>
  <si>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</si>
  <si>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</si>
  <si>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</si>
  <si>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</si>
  <si>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</si>
  <si>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</si>
  <si>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</si>
  <si>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</si>
  <si>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</si>
  <si>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</si>
  <si>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</si>
  <si>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</si>
  <si>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</si>
  <si>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</si>
  <si>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</si>
  <si>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</si>
  <si>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</si>
  <si>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</si>
  <si>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</si>
  <si>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</si>
  <si>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</si>
  <si>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</si>
  <si>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</si>
  <si>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</si>
  <si>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</si>
  <si>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</si>
  <si>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</si>
  <si>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</si>
  <si>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</si>
  <si>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</si>
  <si>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</si>
  <si>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</si>
  <si>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</si>
  <si>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</si>
  <si>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</si>
  <si>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</si>
  <si>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</si>
  <si>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</si>
  <si>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</si>
  <si>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</si>
  <si>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</si>
  <si>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</si>
  <si>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</si>
  <si>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</si>
  <si>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</si>
  <si>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</si>
  <si>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</si>
  <si>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</si>
  <si>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</si>
  <si>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</si>
  <si>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</si>
  <si>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</si>
  <si>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</si>
  <si>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</si>
  <si>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</si>
  <si>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</si>
  <si>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</si>
  <si>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</si>
  <si>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</si>
  <si>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</si>
  <si>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</si>
  <si>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</si>
  <si>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</si>
  <si>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</si>
  <si>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</si>
  <si>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</si>
  <si>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</si>
  <si>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</si>
  <si>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</si>
  <si>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</si>
  <si>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</si>
  <si>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</si>
  <si>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</si>
  <si>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</si>
  <si>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</si>
  <si>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</si>
  <si>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</si>
  <si>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</si>
  <si>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</si>
  <si>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</si>
  <si>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</si>
  <si>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</si>
  <si>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</si>
  <si>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</si>
  <si>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</si>
  <si>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</si>
  <si>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</si>
  <si>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</si>
  <si>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</si>
  <si>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</si>
  <si>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</si>
  <si>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</si>
  <si>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</si>
  <si>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</si>
  <si>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</si>
  <si>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</si>
  <si>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</si>
  <si>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</si>
  <si>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</si>
  <si>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</si>
  <si>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</si>
  <si>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</si>
  <si>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</si>
  <si>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</si>
  <si>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</si>
  <si>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</si>
  <si>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</si>
  <si>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</si>
  <si>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</si>
  <si>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</si>
  <si>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</si>
  <si>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</si>
  <si>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</si>
  <si>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</si>
  <si>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</si>
  <si>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</si>
  <si>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</si>
  <si>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</si>
  <si>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</si>
  <si>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</si>
  <si>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</si>
  <si>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</si>
  <si>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</si>
  <si>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</si>
  <si>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</si>
  <si>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</si>
  <si>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</si>
  <si>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</si>
  <si>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</si>
  <si>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</si>
  <si>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</si>
  <si>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</si>
  <si>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</si>
  <si>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</si>
  <si>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</si>
  <si>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</si>
  <si>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</si>
  <si>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</si>
  <si>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</si>
  <si>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</si>
  <si>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</si>
  <si>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</si>
  <si>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</si>
  <si>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</si>
  <si>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</si>
  <si>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</si>
  <si>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</si>
  <si>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</si>
  <si>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</si>
  <si>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</si>
  <si>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</si>
  <si>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</si>
  <si>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</si>
  <si>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</si>
  <si>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</si>
  <si>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</si>
  <si>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</si>
  <si>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</si>
  <si>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</si>
  <si>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</si>
  <si>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</si>
  <si>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</si>
  <si>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</si>
  <si>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</si>
  <si>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</si>
  <si>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</si>
  <si>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</si>
  <si>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</si>
  <si>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</si>
  <si>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</si>
  <si>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</si>
  <si>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</si>
  <si>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</si>
  <si>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</si>
  <si>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</si>
  <si>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</si>
  <si>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</si>
  <si>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</si>
  <si>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</si>
  <si>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</si>
  <si>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</si>
  <si>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</si>
  <si>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</si>
  <si>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</si>
  <si>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</si>
  <si>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</si>
  <si>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</si>
  <si>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</si>
  <si>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</si>
  <si>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</si>
  <si>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</si>
  <si>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</si>
  <si>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</si>
  <si>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</si>
  <si>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</si>
  <si>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</si>
  <si>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</si>
  <si>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</si>
  <si>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</si>
  <si>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</si>
  <si>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</si>
  <si>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</si>
  <si>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</si>
  <si>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</si>
  <si>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</si>
  <si>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</si>
  <si>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</si>
  <si>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</si>
  <si>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</si>
  <si>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</si>
  <si>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</si>
  <si>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</si>
  <si>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</si>
  <si>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</si>
  <si>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</si>
  <si>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</si>
  <si>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</si>
  <si>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</si>
  <si>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</si>
  <si>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</si>
  <si>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</si>
  <si>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</si>
  <si>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</si>
  <si>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</si>
  <si>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</si>
  <si>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</si>
  <si>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</si>
  <si>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</si>
  <si>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</si>
  <si>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</si>
  <si>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</si>
  <si>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</si>
  <si>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</si>
  <si>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</si>
  <si>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</si>
  <si>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</si>
  <si>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</si>
  <si>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</si>
  <si>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</si>
  <si>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</si>
  <si>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</si>
  <si>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</si>
  <si>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</si>
  <si>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</si>
  <si>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</si>
  <si>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</si>
  <si>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</si>
  <si>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</si>
  <si>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</si>
  <si>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</si>
  <si>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</si>
  <si>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</si>
  <si>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</si>
  <si>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</si>
  <si>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</si>
  <si>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</si>
  <si>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</si>
  <si>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</si>
  <si>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</si>
  <si>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</si>
  <si>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</si>
  <si>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</si>
  <si>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</si>
  <si>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</si>
  <si>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</si>
  <si>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</si>
  <si>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</si>
  <si>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</si>
  <si>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</si>
  <si>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</si>
  <si>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</si>
  <si>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</si>
  <si>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</si>
  <si>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</si>
  <si>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</si>
  <si>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</si>
  <si>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</si>
  <si>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</si>
  <si>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</si>
  <si>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</si>
  <si>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</si>
  <si>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</si>
  <si>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</si>
  <si>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</si>
  <si>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</si>
  <si>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</si>
  <si>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</si>
  <si>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</si>
  <si>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</si>
  <si>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</si>
  <si>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</si>
  <si>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</si>
  <si>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</si>
  <si>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</si>
  <si>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</si>
  <si>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</si>
  <si>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</si>
  <si>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</si>
  <si>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</si>
  <si>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</si>
  <si>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</si>
  <si>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</si>
  <si>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</si>
  <si>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</si>
  <si>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</si>
  <si>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</si>
  <si>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</si>
  <si>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</si>
  <si>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</si>
  <si>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</si>
  <si>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</si>
  <si>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</si>
  <si>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</si>
  <si>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</si>
  <si>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</si>
  <si>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</si>
  <si>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</si>
  <si>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</si>
  <si>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</si>
  <si>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</si>
  <si>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</si>
  <si>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</si>
  <si>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</si>
  <si>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</si>
  <si>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</si>
  <si>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</si>
  <si>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</si>
  <si>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</si>
  <si>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</si>
  <si>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</si>
  <si>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</si>
  <si>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</si>
  <si>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</si>
  <si>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</si>
  <si>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</si>
  <si>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</si>
  <si>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</si>
  <si>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</si>
  <si>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</si>
  <si>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</si>
  <si>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</si>
  <si>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</si>
  <si>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</si>
  <si>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</si>
  <si>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</si>
  <si>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</si>
  <si>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</si>
  <si>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</si>
  <si>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</si>
  <si>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</si>
  <si>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</si>
  <si>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</si>
  <si>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</si>
  <si>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</si>
  <si>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</si>
  <si>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</si>
  <si>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</si>
  <si>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</si>
  <si>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</si>
  <si>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</si>
  <si>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</si>
  <si>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</si>
  <si>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</si>
  <si>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</si>
  <si>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</si>
  <si>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</si>
  <si>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</si>
  <si>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</si>
  <si>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</si>
  <si>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</si>
  <si>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</si>
  <si>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</si>
  <si>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</si>
  <si>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</si>
  <si>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</si>
  <si>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</si>
  <si>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</si>
  <si>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</si>
  <si>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</si>
  <si>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</si>
  <si>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</si>
  <si>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</si>
  <si>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</si>
  <si>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</si>
  <si>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</si>
  <si>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</si>
  <si>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</si>
  <si>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</si>
  <si>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</si>
  <si>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</si>
  <si>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</si>
  <si>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</si>
  <si>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</si>
  <si>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</si>
  <si>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</si>
  <si>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</si>
  <si>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</si>
  <si>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</si>
  <si>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</si>
  <si>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</si>
  <si>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</si>
  <si>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</si>
  <si>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</si>
  <si>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</si>
  <si>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</si>
  <si>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</si>
  <si>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</si>
  <si>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</si>
  <si>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</si>
  <si>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</si>
  <si>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</si>
  <si>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</si>
  <si>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</si>
  <si>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</si>
  <si>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</si>
  <si>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</si>
  <si>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</si>
  <si>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</si>
  <si>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</si>
  <si>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</si>
  <si>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</si>
  <si>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</si>
  <si>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</si>
  <si>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</si>
  <si>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</si>
  <si>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</si>
  <si>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</si>
  <si>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</si>
  <si>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</si>
  <si>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</si>
  <si>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</si>
  <si>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</si>
  <si>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</si>
  <si>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</si>
  <si>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</si>
  <si>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</si>
  <si>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</si>
  <si>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</si>
  <si>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</si>
  <si>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</si>
  <si>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</si>
  <si>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</si>
  <si>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</si>
  <si>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</si>
  <si>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</si>
  <si>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</si>
  <si>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</si>
  <si>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</si>
  <si>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</si>
  <si>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</si>
  <si>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</si>
  <si>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</si>
  <si>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</si>
  <si>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</si>
  <si>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</si>
  <si>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</si>
  <si>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</si>
  <si>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</si>
  <si>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</si>
  <si>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</si>
  <si>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</si>
  <si>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</si>
  <si>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</si>
  <si>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</si>
  <si>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</si>
  <si>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</si>
  <si>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</si>
  <si>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</si>
  <si>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</si>
  <si>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</si>
  <si>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</si>
  <si>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</si>
  <si>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</si>
  <si>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</si>
  <si>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</si>
  <si>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</si>
  <si>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</si>
  <si>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</si>
  <si>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</si>
  <si>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</si>
  <si>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</si>
  <si>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</si>
  <si>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</si>
  <si>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</si>
  <si>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</si>
  <si>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</si>
  <si>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</si>
  <si>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</si>
  <si>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</si>
  <si>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</si>
  <si>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</si>
  <si>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</si>
  <si>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</si>
  <si>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</si>
  <si>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</si>
  <si>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</si>
  <si>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</si>
  <si>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</si>
  <si>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</si>
  <si>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</si>
  <si>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</si>
  <si>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</si>
  <si>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</si>
  <si>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</si>
  <si>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</si>
  <si>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</si>
  <si>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</si>
  <si>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</si>
  <si>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</si>
  <si>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</si>
  <si>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</si>
  <si>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</si>
  <si>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</si>
  <si>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</si>
  <si>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</si>
  <si>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</si>
  <si>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</si>
  <si>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</si>
  <si>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</si>
  <si>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</si>
  <si>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</si>
  <si>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</si>
  <si>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</si>
  <si>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</si>
  <si>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</si>
  <si>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</si>
  <si>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</si>
  <si>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</si>
  <si>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</si>
  <si>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</si>
  <si>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</si>
  <si>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</si>
  <si>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</si>
  <si>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</si>
  <si>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</si>
  <si>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</si>
  <si>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</si>
  <si>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</si>
  <si>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</si>
  <si>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</si>
  <si>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</si>
  <si>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</si>
  <si>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</si>
  <si>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</si>
  <si>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</si>
  <si>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</si>
  <si>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</si>
  <si>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</si>
  <si>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</si>
  <si>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</si>
  <si>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</si>
  <si>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</si>
  <si>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</si>
  <si>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</si>
  <si>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</si>
  <si>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</si>
  <si>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</si>
  <si>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</si>
  <si>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</si>
  <si>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</si>
  <si>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</si>
  <si>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</si>
  <si>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</si>
  <si>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</si>
  <si>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</si>
  <si>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</si>
  <si>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</si>
  <si>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</si>
  <si>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</si>
  <si>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</si>
  <si>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</si>
  <si>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</si>
  <si>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</si>
  <si>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</si>
  <si>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</si>
  <si>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</si>
  <si>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</si>
  <si>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</si>
  <si>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</si>
  <si>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</si>
  <si>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</si>
  <si>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</si>
  <si>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</si>
  <si>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</si>
  <si>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</si>
  <si>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</si>
  <si>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</si>
  <si>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</si>
  <si>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</si>
  <si>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</si>
  <si>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</si>
  <si>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</si>
  <si>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</si>
  <si>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</si>
  <si>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</si>
  <si>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</si>
  <si>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</si>
  <si>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</si>
  <si>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</si>
  <si>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</si>
  <si>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</si>
  <si>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</si>
  <si>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</si>
  <si>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</si>
  <si>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</si>
  <si>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</si>
  <si>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</si>
  <si>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</si>
  <si>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</si>
  <si>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</si>
  <si>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</si>
  <si>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</si>
  <si>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</si>
  <si>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</si>
  <si>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</si>
  <si>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</si>
  <si>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</si>
  <si>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</si>
  <si>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</si>
  <si>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</si>
  <si>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</si>
  <si>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</si>
  <si>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</si>
  <si>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</si>
  <si>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</si>
  <si>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</si>
  <si>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</si>
  <si>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</si>
  <si>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</si>
  <si>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</si>
  <si>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</si>
  <si>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</si>
  <si>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</si>
  <si>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</si>
  <si>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</si>
  <si>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</si>
  <si>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</si>
  <si>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</si>
  <si>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</si>
  <si>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</si>
  <si>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</si>
  <si>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</si>
  <si>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</si>
  <si>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</si>
  <si>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</si>
  <si>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</si>
  <si>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</si>
  <si>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</si>
  <si>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</si>
  <si>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</si>
  <si>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</si>
  <si>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</si>
  <si>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</si>
  <si>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</si>
  <si>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</si>
  <si>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</si>
  <si>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</si>
  <si>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</si>
  <si>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</si>
  <si>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</si>
  <si>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</si>
  <si>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</si>
  <si>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</si>
  <si>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</si>
  <si>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</si>
  <si>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</si>
  <si>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</si>
  <si>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</si>
  <si>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</si>
  <si>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</si>
  <si>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</si>
  <si>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</si>
  <si>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</si>
  <si>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</si>
  <si>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</si>
  <si>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</si>
  <si>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</si>
  <si>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</si>
  <si>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</si>
  <si>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</si>
  <si>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</si>
  <si>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</si>
  <si>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</si>
  <si>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</si>
  <si>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</si>
  <si>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</si>
  <si>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</si>
  <si>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</si>
  <si>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</si>
  <si>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</si>
  <si>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</si>
  <si>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</si>
  <si>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</si>
  <si>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</si>
  <si>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</si>
  <si>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</si>
  <si>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</si>
  <si>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</si>
  <si>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</si>
  <si>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</si>
  <si>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</si>
  <si>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</si>
  <si>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</si>
  <si>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</si>
  <si>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</si>
  <si>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</si>
  <si>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</si>
  <si>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</si>
  <si>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</si>
  <si>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</si>
  <si>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</si>
  <si>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</si>
  <si>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</si>
  <si>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</si>
  <si>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</si>
  <si>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</si>
  <si>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</si>
  <si>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</si>
  <si>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</si>
  <si>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</si>
  <si>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</si>
  <si>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</si>
  <si>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</si>
  <si>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</si>
  <si>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</si>
  <si>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</si>
  <si>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</si>
  <si>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</si>
  <si>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</si>
  <si>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</si>
  <si>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</si>
  <si>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</si>
  <si>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</si>
  <si>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</si>
  <si>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</si>
  <si>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</si>
  <si>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</si>
  <si>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</si>
  <si>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</si>
  <si>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</si>
  <si>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</si>
  <si>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</si>
  <si>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</si>
  <si>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</si>
  <si>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</si>
  <si>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</si>
  <si>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</si>
  <si>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</si>
  <si>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</si>
  <si>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</si>
  <si>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</si>
  <si>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</si>
  <si>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</si>
  <si>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</si>
  <si>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</si>
  <si>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</si>
  <si>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</si>
  <si>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</si>
  <si>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</si>
  <si>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</si>
  <si>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</si>
  <si>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</si>
  <si>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</si>
  <si>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</si>
  <si>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</si>
  <si>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</si>
  <si>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</si>
  <si>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</si>
  <si>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</si>
  <si>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</si>
  <si>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</si>
  <si>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</si>
  <si>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</si>
  <si>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</si>
  <si>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</si>
  <si>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</si>
  <si>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</si>
  <si>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</si>
  <si>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</si>
  <si>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</si>
  <si>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</si>
  <si>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</si>
  <si>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</si>
  <si>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</si>
  <si>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</si>
  <si>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</si>
  <si>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</si>
  <si>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</si>
  <si>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</si>
  <si>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</si>
  <si>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</si>
  <si>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</si>
  <si>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</si>
  <si>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</si>
  <si>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</si>
  <si>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</si>
  <si>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</si>
  <si>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</si>
  <si>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</si>
  <si>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</si>
  <si>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</si>
  <si>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</si>
  <si>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</si>
  <si>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</si>
  <si>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</si>
  <si>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</si>
  <si>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</si>
  <si>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</si>
  <si>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</si>
  <si>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</si>
  <si>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</si>
  <si>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</si>
  <si>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</si>
  <si>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</si>
  <si>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</si>
  <si>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</si>
  <si>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</si>
  <si>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</si>
  <si>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</si>
  <si>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</si>
  <si>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</si>
  <si>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</si>
  <si>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</si>
  <si>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</si>
  <si>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</si>
  <si>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</si>
  <si>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</si>
  <si>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</si>
  <si>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</si>
  <si>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</si>
  <si>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</si>
  <si>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</si>
  <si>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</si>
  <si>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</si>
  <si>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</si>
  <si>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</si>
  <si>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</si>
  <si>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</si>
  <si>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</si>
  <si>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</si>
  <si>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</si>
  <si>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</si>
  <si>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</si>
  <si>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</si>
  <si>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</si>
  <si>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</si>
  <si>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</si>
  <si>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</si>
  <si>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</si>
  <si>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</si>
  <si>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</si>
  <si>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</si>
  <si>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</si>
  <si>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</si>
  <si>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</si>
  <si>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</si>
  <si>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</si>
  <si>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</si>
  <si>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</si>
  <si>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</si>
  <si>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</si>
  <si>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</si>
  <si>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</si>
  <si>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</si>
  <si>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</si>
  <si>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</si>
  <si>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</si>
  <si>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</si>
  <si>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</si>
  <si>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</si>
  <si>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</si>
  <si>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</si>
  <si>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</si>
  <si>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</si>
  <si>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</si>
  <si>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</si>
  <si>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</si>
  <si>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</si>
  <si>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</si>
  <si>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</si>
  <si>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</si>
  <si>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</si>
  <si>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</si>
  <si>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</si>
  <si>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</si>
  <si>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</si>
  <si>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</si>
  <si>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</si>
  <si>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</si>
  <si>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</si>
  <si>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</si>
  <si>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</si>
  <si>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</si>
  <si>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</si>
  <si>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</si>
  <si>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</si>
  <si>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</si>
  <si>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</si>
  <si>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</si>
  <si>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</si>
  <si>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</si>
  <si>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</si>
  <si>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</si>
  <si>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</si>
  <si>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</si>
  <si>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</si>
  <si>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</si>
  <si>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</si>
  <si>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</si>
  <si>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</si>
  <si>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</si>
  <si>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</si>
  <si>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</si>
  <si>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</si>
  <si>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</si>
  <si>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</si>
  <si>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</si>
  <si>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</si>
  <si>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</si>
  <si>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</si>
  <si>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</si>
  <si>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</si>
  <si>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</si>
  <si>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</si>
  <si>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</si>
  <si>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</si>
  <si>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</si>
  <si>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</si>
  <si>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</si>
  <si>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</si>
  <si>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</si>
  <si>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</si>
  <si>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</si>
  <si>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</si>
  <si>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</si>
  <si>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</si>
  <si>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</si>
  <si>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</si>
  <si>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</si>
  <si>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</si>
  <si>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</si>
  <si>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</si>
  <si>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</si>
  <si>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</si>
  <si>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</si>
  <si>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</si>
  <si>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</si>
  <si>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</si>
  <si>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</si>
  <si>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</si>
  <si>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</si>
  <si>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</si>
  <si>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</si>
  <si>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</si>
  <si>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</si>
  <si>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</si>
  <si>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</si>
  <si>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</si>
  <si>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</si>
  <si>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</si>
  <si>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</si>
  <si>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</si>
  <si>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</si>
  <si>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</si>
  <si>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</si>
  <si>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</si>
  <si>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</si>
  <si>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</si>
  <si>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</si>
  <si>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</si>
  <si>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</si>
  <si>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</si>
  <si>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</si>
  <si>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</si>
  <si>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</si>
  <si>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</si>
  <si>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</si>
  <si>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</si>
  <si>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</si>
  <si>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</si>
  <si>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</si>
  <si>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</si>
  <si>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</si>
  <si>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</si>
  <si>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</si>
  <si>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</si>
  <si>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</si>
  <si>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</si>
  <si>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</si>
  <si>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</si>
  <si>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</si>
  <si>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</si>
  <si>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</si>
  <si>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</si>
  <si>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</si>
  <si>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</si>
  <si>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</si>
  <si>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</si>
  <si>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</si>
  <si>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</si>
  <si>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</si>
  <si>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</si>
  <si>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</si>
  <si>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</si>
  <si>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</si>
  <si>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</si>
  <si>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</si>
  <si>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</si>
  <si>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</si>
  <si>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</si>
  <si>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</si>
  <si>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</si>
  <si>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</si>
  <si>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</si>
  <si>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</si>
  <si>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</si>
  <si>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</si>
  <si>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</si>
  <si>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</si>
  <si>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</si>
  <si>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</si>
  <si>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</si>
  <si>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</si>
  <si>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</si>
  <si>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</si>
  <si>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</si>
  <si>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</si>
  <si>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</si>
  <si>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</si>
  <si>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</si>
  <si>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</si>
  <si>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</si>
  <si>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</si>
  <si>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</si>
  <si>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</si>
  <si>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</si>
  <si>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</si>
  <si>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</si>
  <si>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</si>
  <si>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</si>
  <si>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</si>
  <si>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</si>
  <si>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</si>
  <si>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</si>
  <si>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</si>
  <si>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</si>
  <si>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</si>
  <si>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</si>
  <si>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</si>
  <si>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</si>
  <si>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</si>
  <si>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</si>
  <si>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</si>
  <si>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</si>
  <si>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</si>
  <si>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</si>
  <si>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</si>
  <si>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</si>
  <si>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</si>
  <si>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</si>
  <si>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</si>
  <si>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</si>
  <si>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</si>
  <si>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</si>
  <si>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</si>
  <si>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</si>
  <si>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</si>
  <si>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</si>
  <si>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</si>
  <si>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</si>
  <si>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</si>
  <si>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</si>
  <si>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</si>
  <si>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</si>
  <si>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</si>
  <si>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</si>
  <si>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</si>
  <si>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</si>
  <si>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</si>
  <si>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</si>
  <si>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</si>
  <si>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</si>
  <si>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</si>
  <si>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</si>
  <si>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</si>
  <si>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</si>
  <si>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</si>
  <si>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</si>
  <si>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</si>
  <si>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</si>
  <si>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</si>
  <si>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</si>
  <si>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</si>
  <si>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</si>
  <si>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</si>
  <si>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</si>
  <si>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</si>
  <si>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</si>
  <si>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</si>
  <si>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</si>
  <si>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</si>
  <si>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</si>
  <si>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</si>
  <si>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</si>
  <si>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</si>
  <si>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</si>
  <si>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</si>
  <si>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</si>
  <si>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</si>
  <si>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</si>
  <si>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</si>
  <si>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</si>
  <si>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</si>
  <si>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</si>
  <si>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</si>
  <si>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</si>
  <si>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</si>
  <si>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</si>
  <si>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</si>
  <si>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</si>
  <si>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</si>
  <si>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</si>
  <si>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</si>
  <si>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</si>
  <si>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</si>
  <si>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</si>
  <si>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</si>
  <si>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</si>
  <si>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</si>
  <si>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</si>
  <si>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</si>
  <si>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</si>
  <si>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</si>
  <si>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</si>
  <si>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</si>
  <si>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</si>
  <si>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</si>
  <si>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</si>
  <si>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</si>
  <si>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</si>
  <si>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</si>
  <si>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</si>
  <si>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</si>
  <si>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</si>
  <si>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</si>
  <si>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</si>
  <si>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</si>
  <si>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</si>
  <si>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</si>
  <si>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</si>
  <si>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</si>
  <si>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</si>
  <si>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</si>
  <si>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</si>
  <si>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</si>
  <si>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</si>
  <si>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</si>
  <si>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</si>
  <si>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</si>
  <si>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</si>
  <si>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</si>
  <si>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</si>
  <si>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</si>
  <si>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</si>
  <si>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</si>
  <si>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</si>
  <si>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</si>
  <si>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</si>
  <si>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</si>
  <si>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</si>
  <si>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</si>
  <si>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</si>
  <si>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</si>
  <si>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</si>
  <si>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</si>
  <si>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</si>
  <si>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</si>
  <si>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</si>
  <si>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</si>
  <si>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</si>
  <si>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</si>
  <si>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</si>
  <si>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</si>
  <si>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</si>
  <si>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</si>
  <si>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</si>
  <si>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</si>
  <si>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</si>
  <si>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</si>
  <si>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</si>
  <si>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</si>
  <si>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</si>
  <si>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</si>
  <si>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</si>
  <si>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</si>
  <si>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</si>
  <si>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</si>
  <si>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</si>
  <si>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</si>
  <si>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</si>
  <si>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</si>
  <si>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</si>
  <si>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</si>
  <si>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</si>
  <si>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</si>
  <si>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</si>
  <si>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</si>
  <si>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</si>
  <si>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</si>
  <si>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</si>
  <si>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</si>
  <si>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</si>
  <si>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</si>
  <si>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</si>
  <si>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</si>
  <si>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</si>
  <si>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</si>
  <si>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</si>
  <si>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</si>
  <si>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</si>
  <si>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</si>
  <si>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</si>
  <si>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</si>
  <si>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</si>
  <si>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</si>
  <si>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</si>
  <si>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</si>
  <si>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</si>
  <si>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</si>
  <si>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</si>
  <si>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</si>
  <si>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</si>
  <si>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</si>
  <si>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</si>
  <si>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</si>
  <si>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</si>
  <si>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</si>
  <si>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</si>
  <si>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</si>
  <si>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</si>
  <si>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</si>
  <si>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</si>
  <si>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</si>
  <si>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</si>
  <si>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</si>
  <si>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</si>
  <si>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</si>
  <si>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</si>
  <si>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</si>
  <si>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</si>
  <si>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</si>
  <si>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</si>
  <si>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</si>
  <si>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</si>
  <si>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</si>
  <si>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</si>
  <si>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</si>
  <si>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</si>
  <si>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</si>
  <si>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</si>
  <si>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</si>
  <si>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</si>
  <si>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</si>
  <si>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</si>
  <si>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</si>
  <si>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</si>
  <si>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</si>
  <si>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</si>
  <si>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</si>
  <si>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</si>
  <si>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</si>
  <si>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</si>
  <si>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</si>
  <si>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</si>
  <si>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</si>
  <si>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</si>
  <si>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</si>
  <si>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</si>
  <si>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</si>
  <si>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</si>
  <si>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</si>
  <si>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</si>
  <si>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</si>
  <si>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</si>
  <si>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</si>
  <si>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</si>
  <si>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</si>
  <si>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</si>
  <si>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</si>
  <si>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</si>
  <si>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</si>
  <si>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</si>
  <si>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</si>
  <si>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</si>
  <si>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</si>
  <si>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</si>
  <si>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</si>
  <si>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</si>
  <si>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</si>
  <si>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</si>
  <si>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</si>
  <si>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</si>
  <si>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</si>
  <si>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</si>
  <si>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</si>
  <si>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</si>
  <si>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</si>
  <si>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</si>
  <si>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</si>
  <si>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</si>
  <si>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</si>
  <si>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</si>
  <si>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</si>
  <si>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</si>
  <si>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</si>
  <si>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</si>
  <si>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</si>
  <si>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</si>
  <si>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</si>
  <si>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</si>
  <si>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</si>
  <si>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</si>
  <si>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</si>
  <si>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</si>
  <si>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</si>
  <si>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</si>
  <si>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</si>
  <si>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</si>
  <si>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</si>
  <si>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</si>
  <si>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</si>
  <si>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</si>
  <si>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</si>
  <si>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</si>
  <si>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</si>
  <si>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</si>
  <si>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</si>
  <si>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</si>
  <si>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</si>
  <si>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</si>
  <si>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</si>
  <si>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</si>
  <si>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</si>
  <si>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</si>
  <si>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</si>
  <si>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</si>
  <si>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</si>
  <si>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</si>
  <si>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</si>
  <si>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</si>
  <si>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</si>
  <si>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</si>
  <si>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</si>
  <si>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</si>
  <si>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</si>
  <si>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</si>
  <si>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</si>
  <si>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</si>
  <si>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</si>
  <si>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</si>
  <si>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</si>
  <si>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</si>
  <si>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</si>
  <si>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</si>
  <si>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</si>
  <si>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</si>
  <si>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</si>
  <si>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</si>
  <si>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</si>
  <si>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</si>
  <si>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</si>
  <si>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</si>
  <si>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</si>
  <si>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</si>
  <si>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</si>
  <si>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</si>
  <si>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</si>
  <si>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</si>
  <si>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</si>
  <si>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</si>
  <si>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</si>
  <si>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</si>
  <si>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</si>
  <si>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</si>
  <si>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</si>
  <si>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</si>
  <si>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</si>
  <si>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</si>
  <si>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</si>
  <si>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</si>
  <si>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</si>
  <si>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</si>
  <si>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</si>
  <si>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</si>
  <si>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</si>
  <si>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</si>
  <si>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</si>
  <si>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</si>
  <si>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</si>
  <si>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</si>
  <si>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</si>
  <si>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</si>
  <si>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</si>
  <si>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</si>
  <si>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</si>
  <si>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</si>
  <si>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</si>
  <si>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</si>
  <si>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</si>
  <si>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</si>
  <si>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</si>
  <si>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</si>
  <si>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</si>
  <si>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</si>
  <si>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</si>
  <si>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</si>
  <si>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</si>
  <si>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</si>
  <si>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</si>
  <si>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</si>
  <si>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</si>
  <si>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</si>
  <si>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</si>
  <si>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</si>
  <si>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</si>
  <si>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</si>
  <si>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</si>
  <si>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</si>
  <si>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</si>
  <si>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</si>
  <si>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</si>
  <si>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</si>
  <si>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</si>
  <si>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</si>
  <si>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</si>
  <si>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</si>
  <si>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</si>
  <si>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</si>
  <si>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</si>
  <si>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</si>
  <si>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</si>
  <si>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</si>
  <si>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</si>
  <si>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</si>
  <si>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</si>
  <si>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</si>
  <si>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</si>
  <si>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</si>
  <si>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</si>
  <si>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</si>
  <si>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</si>
  <si>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</si>
  <si>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</si>
  <si>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</si>
  <si>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</si>
  <si>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</si>
  <si>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</si>
  <si>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</si>
  <si>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</si>
  <si>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</si>
  <si>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</si>
  <si>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</si>
  <si>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</si>
  <si>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</si>
  <si>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</si>
  <si>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</si>
  <si>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</si>
  <si>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</si>
  <si>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</si>
  <si>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</si>
  <si>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</si>
  <si>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</si>
  <si>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</si>
  <si>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</si>
  <si>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</si>
  <si>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</si>
  <si>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</si>
  <si>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</si>
  <si>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</si>
  <si>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</si>
  <si>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</si>
  <si>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</si>
  <si>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</si>
  <si>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</si>
  <si>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</si>
  <si>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</si>
  <si>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</si>
  <si>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</si>
  <si>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</si>
  <si>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</si>
  <si>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</si>
  <si>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</si>
  <si>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</si>
  <si>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</si>
  <si>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</si>
  <si>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</si>
  <si>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</si>
  <si>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</si>
  <si>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</si>
  <si>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</si>
  <si>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</si>
  <si>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</si>
  <si>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</si>
  <si>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</si>
  <si>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</si>
  <si>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</si>
  <si>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</si>
  <si>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</si>
  <si>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</si>
  <si>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</si>
  <si>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</si>
  <si>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</si>
  <si>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</si>
  <si>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</si>
  <si>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</si>
  <si>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</si>
  <si>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</si>
  <si>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</si>
  <si>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</si>
  <si>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</si>
  <si>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</si>
  <si>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</si>
  <si>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</si>
  <si>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</si>
  <si>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</si>
  <si>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</si>
  <si>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</si>
  <si>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</si>
  <si>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</si>
  <si>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</si>
  <si>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</si>
  <si>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</si>
  <si>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</si>
  <si>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</si>
  <si>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</si>
  <si>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</si>
  <si>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</si>
  <si>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</si>
  <si>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</si>
  <si>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</si>
  <si>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</si>
  <si>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</si>
  <si>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</si>
  <si>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</si>
  <si>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</si>
  <si>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</si>
  <si>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</si>
  <si>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</si>
  <si>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</si>
  <si>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</si>
  <si>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</si>
  <si>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</si>
  <si>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</si>
  <si>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</si>
  <si>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</si>
  <si>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</si>
  <si>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</si>
  <si>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</si>
  <si>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</si>
  <si>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</si>
  <si>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</si>
  <si>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</si>
  <si>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</si>
  <si>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</si>
  <si>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</si>
  <si>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</si>
  <si>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</si>
  <si>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</si>
  <si>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</si>
  <si>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</si>
  <si>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</si>
  <si>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</si>
  <si>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</si>
  <si>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</si>
  <si>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</si>
  <si>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</si>
  <si>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</si>
  <si>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</si>
  <si>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</si>
  <si>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</si>
  <si>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</si>
  <si>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</si>
  <si>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</si>
  <si>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</si>
  <si>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</si>
  <si>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</si>
  <si>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</si>
  <si>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</si>
  <si>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</si>
  <si>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</si>
  <si>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</si>
  <si>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</si>
  <si>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</si>
  <si>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</si>
  <si>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</si>
  <si>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</si>
  <si>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</si>
  <si>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</si>
  <si>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</si>
  <si>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</si>
  <si>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</si>
  <si>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</si>
  <si>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</si>
  <si>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</si>
  <si>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</si>
  <si>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</si>
  <si>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</si>
  <si>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</si>
  <si>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</si>
  <si>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</si>
  <si>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</si>
  <si>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</si>
  <si>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</si>
  <si>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</si>
  <si>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</si>
  <si>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</si>
  <si>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</si>
  <si>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</si>
  <si>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</si>
  <si>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</si>
  <si>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</si>
  <si>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</si>
  <si>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</si>
  <si>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</si>
  <si>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</si>
  <si>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</si>
  <si>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</si>
  <si>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</si>
  <si>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</si>
  <si>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</si>
  <si>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</si>
  <si>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</si>
  <si>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</si>
  <si>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</si>
  <si>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</si>
  <si>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</si>
  <si>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</si>
  <si>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</si>
  <si>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</si>
  <si>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</si>
  <si>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</si>
  <si>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</si>
  <si>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</si>
  <si>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</si>
  <si>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</si>
  <si>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</si>
  <si>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</si>
  <si>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</si>
  <si>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</si>
  <si>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</si>
  <si>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</si>
  <si>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</si>
  <si>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</si>
  <si>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</si>
  <si>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</si>
  <si>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</si>
  <si>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</si>
  <si>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</si>
  <si>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</si>
  <si>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</si>
  <si>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</si>
  <si>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</si>
  <si>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</si>
  <si>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</si>
  <si>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</si>
  <si>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</si>
  <si>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</si>
  <si>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</si>
  <si>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</si>
  <si>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</si>
  <si>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</si>
  <si>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</si>
  <si>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</si>
  <si>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</si>
  <si>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</si>
  <si>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</si>
  <si>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</si>
  <si>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</si>
  <si>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</si>
  <si>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</si>
  <si>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</si>
  <si>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</si>
  <si>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</si>
  <si>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</si>
  <si>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</si>
  <si>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</si>
  <si>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</si>
  <si>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</si>
  <si>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</si>
  <si>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</si>
  <si>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</si>
  <si>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</si>
  <si>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</si>
  <si>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</si>
  <si>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</si>
  <si>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</si>
  <si>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</si>
  <si>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</si>
  <si>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</si>
  <si>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</si>
  <si>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</si>
  <si>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</si>
  <si>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</si>
  <si>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</si>
  <si>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</si>
  <si>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</si>
  <si>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</si>
  <si>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</si>
  <si>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</si>
  <si>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</si>
  <si>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</si>
  <si>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</si>
  <si>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</si>
  <si>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</si>
  <si>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</si>
  <si>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</si>
  <si>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</si>
  <si>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</si>
  <si>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</si>
  <si>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</si>
  <si>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</si>
  <si>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</si>
  <si>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</si>
  <si>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</si>
  <si>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</si>
  <si>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</si>
  <si>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</si>
  <si>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</si>
  <si>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</si>
  <si>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</si>
  <si>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</si>
  <si>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</si>
  <si>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</si>
  <si>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</si>
  <si>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</si>
  <si>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</si>
  <si>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</si>
  <si>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</si>
  <si>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</si>
  <si>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</si>
  <si>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</si>
  <si>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</si>
  <si>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</si>
  <si>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</si>
  <si>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</si>
  <si>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</si>
  <si>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</si>
  <si>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</si>
  <si>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</si>
  <si>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</si>
  <si>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</si>
  <si>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</si>
  <si>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</si>
  <si>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</si>
  <si>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</si>
  <si>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</si>
  <si>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</si>
  <si>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</si>
  <si>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</si>
  <si>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</si>
  <si>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</si>
  <si>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</si>
  <si>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</si>
  <si>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</si>
  <si>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</si>
  <si>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</si>
  <si>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</si>
  <si>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</si>
  <si>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</si>
  <si>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</si>
  <si>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</si>
  <si>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</si>
  <si>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</si>
  <si>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</si>
  <si>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</si>
  <si>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</si>
  <si>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</si>
  <si>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</si>
  <si>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</si>
  <si>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</si>
  <si>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</si>
  <si>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</si>
  <si>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</si>
  <si>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</si>
  <si>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</si>
  <si>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</si>
  <si>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</si>
  <si>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</si>
  <si>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</si>
  <si>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</si>
  <si>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</si>
  <si>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</si>
  <si>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</si>
  <si>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</si>
  <si>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</si>
  <si>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</si>
  <si>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</si>
  <si>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</si>
  <si>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</si>
  <si>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</si>
  <si>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</si>
  <si>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</si>
  <si>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</si>
  <si>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</si>
  <si>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</si>
  <si>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</si>
  <si>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</si>
  <si>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</si>
  <si>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</si>
  <si>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</si>
  <si>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</si>
  <si>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</si>
  <si>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</si>
  <si>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</si>
  <si>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</si>
  <si>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</si>
  <si>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</si>
  <si>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</si>
  <si>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</si>
  <si>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</si>
  <si>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</si>
  <si>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</si>
  <si>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</si>
  <si>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</si>
  <si>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</si>
  <si>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</si>
  <si>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</si>
  <si>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</si>
  <si>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</si>
  <si>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</si>
  <si>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</si>
  <si>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</si>
  <si>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</si>
  <si>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</si>
  <si>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</si>
  <si>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</si>
  <si>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</si>
  <si>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</si>
  <si>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</si>
  <si>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</si>
  <si>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</si>
  <si>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</si>
  <si>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</si>
  <si>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</si>
  <si>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</si>
  <si>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</si>
  <si>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</si>
  <si>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</si>
  <si>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</si>
  <si>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</si>
  <si>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</si>
  <si>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</si>
  <si>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</si>
  <si>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</si>
  <si>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</si>
  <si>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</si>
  <si>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</si>
  <si>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</si>
  <si>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</si>
  <si>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</si>
  <si>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</si>
  <si>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</si>
  <si>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</si>
  <si>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</si>
  <si>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</si>
  <si>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</si>
  <si>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</si>
  <si>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</si>
  <si>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</si>
  <si>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</si>
  <si>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</si>
  <si>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</si>
  <si>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</si>
  <si>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</si>
  <si>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</si>
  <si>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</si>
  <si>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</si>
  <si>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</si>
  <si>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</si>
  <si>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</si>
  <si>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</si>
  <si>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</si>
  <si>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</si>
  <si>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</si>
  <si>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</si>
  <si>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</si>
  <si>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</si>
  <si>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</si>
  <si>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</si>
  <si>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</si>
  <si>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</si>
  <si>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</si>
  <si>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</si>
  <si>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</si>
  <si>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</si>
  <si>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</si>
  <si>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</si>
  <si>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</si>
  <si>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</si>
  <si>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</si>
  <si>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</si>
  <si>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</si>
  <si>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</si>
  <si>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</si>
  <si>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</si>
  <si>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</si>
  <si>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</si>
  <si>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</si>
  <si>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</si>
  <si>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</si>
  <si>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</si>
  <si>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</si>
  <si>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</si>
  <si>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</si>
  <si>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</si>
  <si>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</si>
  <si>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</si>
  <si>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</si>
  <si>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</si>
  <si>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</si>
  <si>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</si>
  <si>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</si>
  <si>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</si>
  <si>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</si>
  <si>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</si>
  <si>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</si>
  <si>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</si>
  <si>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</si>
  <si>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</si>
  <si>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</si>
  <si>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</si>
  <si>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</si>
  <si>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</si>
  <si>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</si>
  <si>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</si>
  <si>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</si>
  <si>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</si>
  <si>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</si>
  <si>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</si>
  <si>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</si>
  <si>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</si>
  <si>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</si>
  <si>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</si>
  <si>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</si>
  <si>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</si>
  <si>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</si>
  <si>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</si>
  <si>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</si>
  <si>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</si>
  <si>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</si>
  <si>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</si>
  <si>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</si>
  <si>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</si>
  <si>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</si>
  <si>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</si>
  <si>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</si>
  <si>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</si>
  <si>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</si>
  <si>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</si>
  <si>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</si>
  <si>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</si>
  <si>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</si>
  <si>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</si>
  <si>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</si>
  <si>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</si>
  <si>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</si>
  <si>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</si>
  <si>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</si>
  <si>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</si>
  <si>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</si>
  <si>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</si>
  <si>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</si>
  <si>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</si>
  <si>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</si>
  <si>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</si>
  <si>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</si>
  <si>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</si>
  <si>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</si>
  <si>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</si>
  <si>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</si>
  <si>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</si>
  <si>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</si>
  <si>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</si>
  <si>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</si>
  <si>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</si>
  <si>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</si>
  <si>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</si>
  <si>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</si>
  <si>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</si>
  <si>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</si>
  <si>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</si>
  <si>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</si>
  <si>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</si>
  <si>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</si>
  <si>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</si>
  <si>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</si>
  <si>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</si>
  <si>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</si>
  <si>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</si>
  <si>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</si>
  <si>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</si>
  <si>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</si>
  <si>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</si>
  <si>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</si>
  <si>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</si>
  <si>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</si>
  <si>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</si>
  <si>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</si>
  <si>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</si>
  <si>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</si>
  <si>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</si>
  <si>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</si>
  <si>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</si>
  <si>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</si>
  <si>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</si>
  <si>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</si>
  <si>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</si>
  <si>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</si>
  <si>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</si>
  <si>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</si>
  <si>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</si>
  <si>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</si>
  <si>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</si>
  <si>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</si>
  <si>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</si>
  <si>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</si>
  <si>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</si>
  <si>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</si>
  <si>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</si>
  <si>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</si>
  <si>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</si>
  <si>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</si>
  <si>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</si>
  <si>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</si>
  <si>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</si>
  <si>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</si>
  <si>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</si>
  <si>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</si>
  <si>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</si>
  <si>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</si>
  <si>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</si>
  <si>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</si>
  <si>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</si>
  <si>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</si>
  <si>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</si>
  <si>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</si>
  <si>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</si>
  <si>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</si>
  <si>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</si>
  <si>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</si>
  <si>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</si>
  <si>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</si>
  <si>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</si>
  <si>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</si>
  <si>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</si>
  <si>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</si>
  <si>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</si>
  <si>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</si>
  <si>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</si>
  <si>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</si>
  <si>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</si>
  <si>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</si>
  <si>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</si>
  <si>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</si>
  <si>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</si>
  <si>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</si>
  <si>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</si>
  <si>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</si>
  <si>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</si>
  <si>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</si>
  <si>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</si>
  <si>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</si>
  <si>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</si>
  <si>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</si>
  <si>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</si>
  <si>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</si>
  <si>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</si>
  <si>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</si>
  <si>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</si>
  <si>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</si>
  <si>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</si>
  <si>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</si>
  <si>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</si>
  <si>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</si>
  <si>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</si>
  <si>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</si>
  <si>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</si>
  <si>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</si>
  <si>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</si>
  <si>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</si>
  <si>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</si>
  <si>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</si>
  <si>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</si>
  <si>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</si>
  <si>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</si>
  <si>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</si>
  <si>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</si>
  <si>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</si>
  <si>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</si>
  <si>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</si>
  <si>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</si>
  <si>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</si>
  <si>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</si>
  <si>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</si>
  <si>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</si>
  <si>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</si>
  <si>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</si>
  <si>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</si>
  <si>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</si>
  <si>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</si>
  <si>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</si>
  <si>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</si>
  <si>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</si>
  <si>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</si>
  <si>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</si>
  <si>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</si>
  <si>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</si>
  <si>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</si>
  <si>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</si>
  <si>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</si>
  <si>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</si>
  <si>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</si>
  <si>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</si>
  <si>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</si>
  <si>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</si>
  <si>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</si>
  <si>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</si>
  <si>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</si>
  <si>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</si>
  <si>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</si>
  <si>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</si>
  <si>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</si>
  <si>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</si>
  <si>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</si>
  <si>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</si>
  <si>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</si>
  <si>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</si>
  <si>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</si>
  <si>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</si>
  <si>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</si>
  <si>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</si>
  <si>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</si>
  <si>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</si>
  <si>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</si>
  <si>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</si>
  <si>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</si>
  <si>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</si>
  <si>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</si>
  <si>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</si>
  <si>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</si>
  <si>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</si>
  <si>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</si>
  <si>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</si>
  <si>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</si>
  <si>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</si>
  <si>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</si>
  <si>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</si>
  <si>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</si>
  <si>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</si>
  <si>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</si>
  <si>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</si>
  <si>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</si>
  <si>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</si>
  <si>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</si>
  <si>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</si>
  <si>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</si>
  <si>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</si>
  <si>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</si>
  <si>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</si>
  <si>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</si>
  <si>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</si>
  <si>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</si>
  <si>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</si>
  <si>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</si>
  <si>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</si>
  <si>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</si>
  <si>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</si>
  <si>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</si>
  <si>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</si>
  <si>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</si>
  <si>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</si>
  <si>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</si>
  <si>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</si>
  <si>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</si>
  <si>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</si>
  <si>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</si>
  <si>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</si>
  <si>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</si>
  <si>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</si>
  <si>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</si>
  <si>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</si>
  <si>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</si>
  <si>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</si>
  <si>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</si>
  <si>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</si>
  <si>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</si>
  <si>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</si>
  <si>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</si>
  <si>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</si>
  <si>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</si>
  <si>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</si>
  <si>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</si>
  <si>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</si>
  <si>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</si>
  <si>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</si>
  <si>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</si>
  <si>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</si>
  <si>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</si>
  <si>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</si>
  <si>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</si>
  <si>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</si>
  <si>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</si>
  <si>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</si>
  <si>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</si>
  <si>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</si>
  <si>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</si>
  <si>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</si>
  <si>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</si>
  <si>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</si>
  <si>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</si>
  <si>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</si>
  <si>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</si>
  <si>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</si>
  <si>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</si>
  <si>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</si>
  <si>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</si>
  <si>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</si>
  <si>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</si>
  <si>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</si>
  <si>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</si>
  <si>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</si>
  <si>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</si>
  <si>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</si>
  <si>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</si>
  <si>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</si>
  <si>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</si>
  <si>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</si>
  <si>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</si>
  <si>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</si>
  <si>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</si>
  <si>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</si>
  <si>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</si>
  <si>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</si>
  <si>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</si>
  <si>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</si>
  <si>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</si>
  <si>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</si>
  <si>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</si>
  <si>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</si>
  <si>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</si>
  <si>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</si>
  <si>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</si>
  <si>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</si>
  <si>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</si>
  <si>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</si>
  <si>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</si>
  <si>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</si>
  <si>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</si>
  <si>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</si>
  <si>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</si>
  <si>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</si>
  <si>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</si>
  <si>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</si>
  <si>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</si>
  <si>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</si>
  <si>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</si>
  <si>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</si>
  <si>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</si>
  <si>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</si>
  <si>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</si>
  <si>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</si>
  <si>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</si>
  <si>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</si>
  <si>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</si>
  <si>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</si>
  <si>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</si>
  <si>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</si>
  <si>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</si>
  <si>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</si>
  <si>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</si>
  <si>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</si>
  <si>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</si>
  <si>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</si>
  <si>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</si>
  <si>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</si>
  <si>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</si>
  <si>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</si>
  <si>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</si>
  <si>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</si>
  <si>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</si>
  <si>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</si>
  <si>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</si>
  <si>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</si>
  <si>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</si>
  <si>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</si>
  <si>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</si>
  <si>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</si>
  <si>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</si>
  <si>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</si>
  <si>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</si>
  <si>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</si>
  <si>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</si>
  <si>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</si>
  <si>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</si>
  <si>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</si>
  <si>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</si>
  <si>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</si>
  <si>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</si>
  <si>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</si>
  <si>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</si>
  <si>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</si>
  <si>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</si>
  <si>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</si>
  <si>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</si>
  <si>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</si>
  <si>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</si>
  <si>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</si>
  <si>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</si>
  <si>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</si>
  <si>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</si>
  <si>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</si>
  <si>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</si>
  <si>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</si>
  <si>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</si>
  <si>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</si>
  <si>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</si>
  <si>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</si>
  <si>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</si>
  <si>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</si>
  <si>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</si>
  <si>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</si>
  <si>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</si>
  <si>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</si>
  <si>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</si>
  <si>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</si>
  <si>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</si>
  <si>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</si>
  <si>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</si>
  <si>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</si>
  <si>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</si>
  <si>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</si>
  <si>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</si>
  <si>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</si>
  <si>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</si>
  <si>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</si>
  <si>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</si>
  <si>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</si>
  <si>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</si>
  <si>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</si>
  <si>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</si>
  <si>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</si>
  <si>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</si>
  <si>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</si>
  <si>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</si>
  <si>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</si>
  <si>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</si>
  <si>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</si>
  <si>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</si>
  <si>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</si>
  <si>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</si>
  <si>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</si>
  <si>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</si>
  <si>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</si>
  <si>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</si>
  <si>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</si>
  <si>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</si>
  <si>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</si>
  <si>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</si>
  <si>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</si>
  <si>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</si>
  <si>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</si>
  <si>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</si>
  <si>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</si>
  <si>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</si>
  <si>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</si>
  <si>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</si>
  <si>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</si>
  <si>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</si>
  <si>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</si>
  <si>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</si>
  <si>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</si>
  <si>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</si>
  <si>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</si>
  <si>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</si>
  <si>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</si>
  <si>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</si>
  <si>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</si>
  <si>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</si>
  <si>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</si>
  <si>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</si>
  <si>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</si>
  <si>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</si>
  <si>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</si>
  <si>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</si>
  <si>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</si>
  <si>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</si>
  <si>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</si>
  <si>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</si>
  <si>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</si>
  <si>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</si>
  <si>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</si>
  <si>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</si>
  <si>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</si>
  <si>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</si>
  <si>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</si>
  <si>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</si>
  <si>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</si>
  <si>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</si>
  <si>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</si>
  <si>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</si>
  <si>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</si>
  <si>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</si>
  <si>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</si>
  <si>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</si>
  <si>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</si>
  <si>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</si>
  <si>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</si>
  <si>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</si>
  <si>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</si>
  <si>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</si>
  <si>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</si>
  <si>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</si>
  <si>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</si>
  <si>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</si>
  <si>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</si>
  <si>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</si>
  <si>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</si>
  <si>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</si>
  <si>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</si>
  <si>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</si>
  <si>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</si>
  <si>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</si>
  <si>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</si>
  <si>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</si>
  <si>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</si>
  <si>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</si>
  <si>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</si>
  <si>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</si>
  <si>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</si>
  <si>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</si>
  <si>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</si>
  <si>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</si>
  <si>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</si>
  <si>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</si>
  <si>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</si>
  <si>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</si>
  <si>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</si>
  <si>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</si>
  <si>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</si>
  <si>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</si>
  <si>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</si>
  <si>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</si>
  <si>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</si>
  <si>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</si>
  <si>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</si>
  <si>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</si>
  <si>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</si>
  <si>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</si>
  <si>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</si>
  <si>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</si>
  <si>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</si>
  <si>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</si>
  <si>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</si>
  <si>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</si>
  <si>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</si>
  <si>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</si>
  <si>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</si>
  <si>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</si>
  <si>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</si>
  <si>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</si>
  <si>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</si>
  <si>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</si>
  <si>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</si>
  <si>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</si>
  <si>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</si>
  <si>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</si>
  <si>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</si>
  <si>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</si>
  <si>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</si>
  <si>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</si>
  <si>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</si>
  <si>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</si>
  <si>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</si>
  <si>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</si>
  <si>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</si>
  <si>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</si>
  <si>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</si>
  <si>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</si>
  <si>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</si>
  <si>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</si>
  <si>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</si>
  <si>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</si>
  <si>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</si>
  <si>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</si>
  <si>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</si>
  <si>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</si>
  <si>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</si>
  <si>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</si>
  <si>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</si>
  <si>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</si>
  <si>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</si>
  <si>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</si>
  <si>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</si>
  <si>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</si>
  <si>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</si>
  <si>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</si>
  <si>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</si>
  <si>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</si>
  <si>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</si>
  <si>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</si>
  <si>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</si>
  <si>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</si>
  <si>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</si>
  <si>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</si>
  <si>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</si>
  <si>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</si>
  <si>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</si>
  <si>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</si>
  <si>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</si>
  <si>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</si>
  <si>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</si>
  <si>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</si>
  <si>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</si>
  <si>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</si>
  <si>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</si>
  <si>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</si>
  <si>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</si>
  <si>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</si>
  <si>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</si>
  <si>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</si>
  <si>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</si>
  <si>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</si>
  <si>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</si>
  <si>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</si>
  <si>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</si>
  <si>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</si>
  <si>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</si>
  <si>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</si>
  <si>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</si>
  <si>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</si>
  <si>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</si>
  <si>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</si>
  <si>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</si>
  <si>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</si>
  <si>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</si>
  <si>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</si>
  <si>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</si>
  <si>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</si>
  <si>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</si>
  <si>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</si>
  <si>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</si>
  <si>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</si>
  <si>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</si>
  <si>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</si>
  <si>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</si>
  <si>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</si>
  <si>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</si>
  <si>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</si>
  <si>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</si>
  <si>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</si>
  <si>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</si>
  <si>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</si>
  <si>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</si>
  <si>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</si>
  <si>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</si>
  <si>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</si>
  <si>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</si>
  <si>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</si>
  <si>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</si>
  <si>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</si>
  <si>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</si>
  <si>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</si>
  <si>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</si>
  <si>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</si>
  <si>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</si>
  <si>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</si>
  <si>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</si>
  <si>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</si>
  <si>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</si>
  <si>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</si>
  <si>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</si>
  <si>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</si>
  <si>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</si>
  <si>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</si>
  <si>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</si>
  <si>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</si>
  <si>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</si>
  <si>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</si>
  <si>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</si>
  <si>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</si>
  <si>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</si>
  <si>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</si>
  <si>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</si>
  <si>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</si>
  <si>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</si>
  <si>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</si>
  <si>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</si>
  <si>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</si>
  <si>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</si>
  <si>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</si>
  <si>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</si>
  <si>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</si>
  <si>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</si>
  <si>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</si>
  <si>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</si>
  <si>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</si>
  <si>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</si>
  <si>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</si>
  <si>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</si>
  <si>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</si>
  <si>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</si>
  <si>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</si>
  <si>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</si>
  <si>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</si>
  <si>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</si>
  <si>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</si>
  <si>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</si>
  <si>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</si>
  <si>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</si>
  <si>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</si>
  <si>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</si>
  <si>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</si>
  <si>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</si>
  <si>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</si>
  <si>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</si>
  <si>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</si>
  <si>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</si>
  <si>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</si>
  <si>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</si>
  <si>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</si>
  <si>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</si>
  <si>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</si>
  <si>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</si>
  <si>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</si>
  <si>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</si>
  <si>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</si>
  <si>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</si>
  <si>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</si>
  <si>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</si>
  <si>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</si>
  <si>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</si>
  <si>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</si>
  <si>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</si>
  <si>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</si>
  <si>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</si>
  <si>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</si>
  <si>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</si>
  <si>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</si>
  <si>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</si>
  <si>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</si>
  <si>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</si>
  <si>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</si>
  <si>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</si>
  <si>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</si>
  <si>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</si>
  <si>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</si>
  <si>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</si>
  <si>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</si>
  <si>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</si>
  <si>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</si>
  <si>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</si>
  <si>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</si>
  <si>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</si>
  <si>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</si>
  <si>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</si>
  <si>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</si>
  <si>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</si>
  <si>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</si>
  <si>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</si>
  <si>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</si>
  <si>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</si>
  <si>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</si>
  <si>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</si>
  <si>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</si>
  <si>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</si>
  <si>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</si>
  <si>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</si>
  <si>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</si>
  <si>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</si>
  <si>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</si>
  <si>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</si>
  <si>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</si>
  <si>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</si>
  <si>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</si>
  <si>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</si>
  <si>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</si>
  <si>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</si>
  <si>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</si>
  <si>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</si>
  <si>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</si>
  <si>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</si>
  <si>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</si>
  <si>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</si>
  <si>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</si>
  <si>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</si>
  <si>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</si>
  <si>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</si>
  <si>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</si>
  <si>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</si>
  <si>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</si>
  <si>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</si>
  <si>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</si>
  <si>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</si>
  <si>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</si>
  <si>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</si>
  <si>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</si>
  <si>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</si>
  <si>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</si>
  <si>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</si>
  <si>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</si>
  <si>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</si>
  <si>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</si>
  <si>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</si>
  <si>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</si>
  <si>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</si>
  <si>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</si>
  <si>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</si>
  <si>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</si>
  <si>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</si>
  <si>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</si>
  <si>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</si>
  <si>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</si>
  <si>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</si>
  <si>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</si>
  <si>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</si>
  <si>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</si>
  <si>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</si>
  <si>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</si>
  <si>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</si>
  <si>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</si>
  <si>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</si>
  <si>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</si>
  <si>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</si>
  <si>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</si>
  <si>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</si>
  <si>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</si>
  <si>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</si>
  <si>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</si>
  <si>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</si>
  <si>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</si>
  <si>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</si>
  <si>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</si>
  <si>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</si>
  <si>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</si>
  <si>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</si>
  <si>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</si>
  <si>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</si>
  <si>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</si>
  <si>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</si>
  <si>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</si>
  <si>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</si>
  <si>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</si>
  <si>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</si>
  <si>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</si>
  <si>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</si>
  <si>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</si>
  <si>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</si>
  <si>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</si>
  <si>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</si>
  <si>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</si>
  <si>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</si>
  <si>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</si>
  <si>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</si>
  <si>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</si>
  <si>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</si>
  <si>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</si>
  <si>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</si>
  <si>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</si>
  <si>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</si>
  <si>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</si>
  <si>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</si>
  <si>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</si>
  <si>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</si>
  <si>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</si>
  <si>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</si>
  <si>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</si>
  <si>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</si>
  <si>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</si>
  <si>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</si>
  <si>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</si>
  <si>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</si>
  <si>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</si>
  <si>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</si>
  <si>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</si>
  <si>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</si>
  <si>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</si>
  <si>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</si>
  <si>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</si>
  <si>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</si>
  <si>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</si>
  <si>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</si>
  <si>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</si>
  <si>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</si>
  <si>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</si>
  <si>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</si>
  <si>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</si>
  <si>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</si>
  <si>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</si>
  <si>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</si>
  <si>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</si>
  <si>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</si>
  <si>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</si>
  <si>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</si>
  <si>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</si>
  <si>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</si>
  <si>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</si>
  <si>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</si>
  <si>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</si>
  <si>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</si>
  <si>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</si>
  <si>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</si>
  <si>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</si>
  <si>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</si>
  <si>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</si>
  <si>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</si>
  <si>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</si>
  <si>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</si>
  <si>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</si>
  <si>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</si>
  <si>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</si>
  <si>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</si>
  <si>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</si>
  <si>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</si>
  <si>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</si>
  <si>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</si>
  <si>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</si>
  <si>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</si>
  <si>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</si>
  <si>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</si>
  <si>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</si>
  <si>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</si>
  <si>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</si>
  <si>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</si>
  <si>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</si>
  <si>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</si>
  <si>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</si>
  <si>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</si>
  <si>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</si>
  <si>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</si>
  <si>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</si>
  <si>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</si>
  <si>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</si>
  <si>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</si>
  <si>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</si>
  <si>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</si>
  <si>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</si>
  <si>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</si>
  <si>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</si>
  <si>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</si>
  <si>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</si>
  <si>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</si>
  <si>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</si>
  <si>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</si>
  <si>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</si>
  <si>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</si>
  <si>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</si>
  <si>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</si>
  <si>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</si>
  <si>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</si>
  <si>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</si>
  <si>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</si>
  <si>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</si>
  <si>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</si>
  <si>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</si>
  <si>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</si>
  <si>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</si>
  <si>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</si>
  <si>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</si>
  <si>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</si>
  <si>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</si>
  <si>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</si>
  <si>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</si>
  <si>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</si>
  <si>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</si>
  <si>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</si>
  <si>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</si>
  <si>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</si>
  <si>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</si>
  <si>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</si>
  <si>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</si>
  <si>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</si>
  <si>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</si>
  <si>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</si>
  <si>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</si>
  <si>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</si>
  <si>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</si>
  <si>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</si>
  <si>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</si>
  <si>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</si>
  <si>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</si>
  <si>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</si>
  <si>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</si>
  <si>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</si>
  <si>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</si>
  <si>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</si>
  <si>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</si>
  <si>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</si>
  <si>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</si>
  <si>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</si>
  <si>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</si>
  <si>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</si>
  <si>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</si>
  <si>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</si>
  <si>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</si>
  <si>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</si>
  <si>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</si>
  <si>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</si>
  <si>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</si>
  <si>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</si>
  <si>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</si>
  <si>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</si>
  <si>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</si>
  <si>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</si>
  <si>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</si>
  <si>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</si>
  <si>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</si>
  <si>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</si>
  <si>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</si>
  <si>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</si>
  <si>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</si>
  <si>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</si>
  <si>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</si>
  <si>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</si>
  <si>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</si>
  <si>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</si>
  <si>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</si>
  <si>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</si>
  <si>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</si>
  <si>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</si>
  <si>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</si>
  <si>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</si>
  <si>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</si>
  <si>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</si>
  <si>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</si>
  <si>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</si>
  <si>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</si>
  <si>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</si>
  <si>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</si>
  <si>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</si>
  <si>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</si>
  <si>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</si>
  <si>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</si>
  <si>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</si>
  <si>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</si>
  <si>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</si>
  <si>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</si>
  <si>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</si>
  <si>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</si>
  <si>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</si>
  <si>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</si>
  <si>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</si>
  <si>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</si>
  <si>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</si>
  <si>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</si>
  <si>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</si>
  <si>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</si>
  <si>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</si>
  <si>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</si>
  <si>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</si>
  <si>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</si>
  <si>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</si>
  <si>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</si>
  <si>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</si>
  <si>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</si>
  <si>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</si>
  <si>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</si>
  <si>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</si>
  <si>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</si>
  <si>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</si>
  <si>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</si>
  <si>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</si>
  <si>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</si>
  <si>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</si>
  <si>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</si>
  <si>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</si>
  <si>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</si>
  <si>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</si>
  <si>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</si>
  <si>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</si>
  <si>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</si>
  <si>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</si>
  <si>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</si>
  <si>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</si>
  <si>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</si>
  <si>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</si>
  <si>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</si>
  <si>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</si>
  <si>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</si>
  <si>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</si>
  <si>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</si>
  <si>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</si>
  <si>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</si>
  <si>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</si>
  <si>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</si>
  <si>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</si>
  <si>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</si>
  <si>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</si>
  <si>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</si>
  <si>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</si>
  <si>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</si>
  <si>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</si>
  <si>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</si>
  <si>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</si>
  <si>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</si>
  <si>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</si>
  <si>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</si>
  <si>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</si>
  <si>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</si>
  <si>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</si>
  <si>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</si>
  <si>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</si>
  <si>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</si>
  <si>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</si>
  <si>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</si>
  <si>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</si>
  <si>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</si>
  <si>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</si>
  <si>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</si>
  <si>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</si>
  <si>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</si>
  <si>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</si>
  <si>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</si>
  <si>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</si>
  <si>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</si>
  <si>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</si>
  <si>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</si>
  <si>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</si>
  <si>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</si>
  <si>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</si>
  <si>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</si>
  <si>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</si>
  <si>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</si>
  <si>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</si>
  <si>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</si>
  <si>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</si>
  <si>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</si>
  <si>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</si>
  <si>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</si>
  <si>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</si>
  <si>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</si>
  <si>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</si>
  <si>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</si>
  <si>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</si>
  <si>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</si>
  <si>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</si>
  <si>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</si>
  <si>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</si>
  <si>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</si>
  <si>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</si>
  <si>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</si>
  <si>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</si>
  <si>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</si>
  <si>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</si>
  <si>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</si>
  <si>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</si>
  <si>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</si>
  <si>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</si>
  <si>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</si>
  <si>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</si>
  <si>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</si>
  <si>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</si>
  <si>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</si>
  <si>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</si>
  <si>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</si>
  <si>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</si>
  <si>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</si>
  <si>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</si>
  <si>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</si>
  <si>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</si>
  <si>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</si>
  <si>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</si>
  <si>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</si>
  <si>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</si>
  <si>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</si>
  <si>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</si>
  <si>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</si>
  <si>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</si>
  <si>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</si>
  <si>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</si>
  <si>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</si>
  <si>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</si>
  <si>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</si>
  <si>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</si>
  <si>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</si>
  <si>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</si>
  <si>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</si>
  <si>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</si>
  <si>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</si>
  <si>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</si>
  <si>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</si>
  <si>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</si>
  <si>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</si>
  <si>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</si>
  <si>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</si>
  <si>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</si>
  <si>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</si>
  <si>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</si>
  <si>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</si>
  <si>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</si>
  <si>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</si>
  <si>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</si>
  <si>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</si>
  <si>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</si>
  <si>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</si>
  <si>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</si>
  <si>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</si>
  <si>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</si>
  <si>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</si>
  <si>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</si>
  <si>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</si>
  <si>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</si>
  <si>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</si>
  <si>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</si>
  <si>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</si>
  <si>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</si>
  <si>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</si>
  <si>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</si>
  <si>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</si>
  <si>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</si>
  <si>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</si>
  <si>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</si>
  <si>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</si>
  <si>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</si>
  <si>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</si>
  <si>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</si>
  <si>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</si>
  <si>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</si>
  <si>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</si>
  <si>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</si>
  <si>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</si>
  <si>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</si>
  <si>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</si>
  <si>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</si>
  <si>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</si>
  <si>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</si>
  <si>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</si>
  <si>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</si>
  <si>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</si>
  <si>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</si>
  <si>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</si>
  <si>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</si>
  <si>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</si>
  <si>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</si>
  <si>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</si>
  <si>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</si>
  <si>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</si>
  <si>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</si>
  <si>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</si>
  <si>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</si>
  <si>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</si>
  <si>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</si>
  <si>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</si>
  <si>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</si>
  <si>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</si>
  <si>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</si>
  <si>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</si>
  <si>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</si>
  <si>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</si>
  <si>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</si>
  <si>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</si>
  <si>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</si>
  <si>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</si>
  <si>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</si>
  <si>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</si>
  <si>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</si>
  <si>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</si>
  <si>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</si>
  <si>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</si>
  <si>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</si>
  <si>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</si>
  <si>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</si>
  <si>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</si>
  <si>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</si>
  <si>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</si>
  <si>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</si>
  <si>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</si>
  <si>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</si>
  <si>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</si>
  <si>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</si>
  <si>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</si>
  <si>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</si>
  <si>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</si>
  <si>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</si>
  <si>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</si>
  <si>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</si>
  <si>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</si>
  <si>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</si>
  <si>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</si>
  <si>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</si>
  <si>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</si>
  <si>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</si>
  <si>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</si>
  <si>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</si>
  <si>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</si>
  <si>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</si>
  <si>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</si>
  <si>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</si>
  <si>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</si>
  <si>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</si>
  <si>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</si>
  <si>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</si>
  <si>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</si>
  <si>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</si>
  <si>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</si>
  <si>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</si>
  <si>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</si>
  <si>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</si>
  <si>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</si>
  <si>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</si>
  <si>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</si>
  <si>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</si>
  <si>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</si>
  <si>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</si>
  <si>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</si>
  <si>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</si>
  <si>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</si>
  <si>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</si>
  <si>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</si>
  <si>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</si>
  <si>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</si>
  <si>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</si>
  <si>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</si>
  <si>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</si>
  <si>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</si>
  <si>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</si>
  <si>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</si>
  <si>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</si>
  <si>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</si>
  <si>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</si>
  <si>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</si>
  <si>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</si>
  <si>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</si>
  <si>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</si>
  <si>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</si>
  <si>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</si>
  <si>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</si>
  <si>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</si>
  <si>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</si>
  <si>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</si>
  <si>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</si>
  <si>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</si>
  <si>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</si>
  <si>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</si>
  <si>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</si>
  <si>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</si>
  <si>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</si>
  <si>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</si>
  <si>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</si>
  <si>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</si>
  <si>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</si>
  <si>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</si>
  <si>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</si>
  <si>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</si>
  <si>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</si>
  <si>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</si>
  <si>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</si>
  <si>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</si>
  <si>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</si>
  <si>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</si>
  <si>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</si>
  <si>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</si>
  <si>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</si>
  <si>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</si>
  <si>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</si>
  <si>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</si>
  <si>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</si>
  <si>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</si>
  <si>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</si>
  <si>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</si>
  <si>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</si>
  <si>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</si>
  <si>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</si>
  <si>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</si>
  <si>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</si>
  <si>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</si>
  <si>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</si>
  <si>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</si>
  <si>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</si>
  <si>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</si>
  <si>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</si>
  <si>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</si>
  <si>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</si>
  <si>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</si>
  <si>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</si>
  <si>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</si>
  <si>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</si>
  <si>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</si>
  <si>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</si>
  <si>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</si>
  <si>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</si>
  <si>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</si>
  <si>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</si>
  <si>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</si>
  <si>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</si>
  <si>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</si>
  <si>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</si>
  <si>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</si>
  <si>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</si>
  <si>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</si>
  <si>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</si>
  <si>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</si>
  <si>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</si>
  <si>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</si>
  <si>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</si>
  <si>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</si>
  <si>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</si>
  <si>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</si>
  <si>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</si>
  <si>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</si>
  <si>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</si>
  <si>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</si>
  <si>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</si>
  <si>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</si>
  <si>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</si>
  <si>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</si>
  <si>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</si>
  <si>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</si>
  <si>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</si>
  <si>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</si>
  <si>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</si>
  <si>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</si>
  <si>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</si>
  <si>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</si>
  <si>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</si>
  <si>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</si>
  <si>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</si>
  <si>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</si>
  <si>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</si>
  <si>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</si>
  <si>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</si>
  <si>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</si>
  <si>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</si>
  <si>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</si>
  <si>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</si>
  <si>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</si>
  <si>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</si>
  <si>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</si>
  <si>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</si>
  <si>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</si>
  <si>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</si>
  <si>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</si>
  <si>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</si>
  <si>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</si>
  <si>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</si>
  <si>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</si>
  <si>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</si>
  <si>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</si>
  <si>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</si>
  <si>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</si>
  <si>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</si>
  <si>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</si>
  <si>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</si>
  <si>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</si>
  <si>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</si>
  <si>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</si>
  <si>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</si>
  <si>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</si>
  <si>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</si>
  <si>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</si>
  <si>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</si>
  <si>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</si>
  <si>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</si>
  <si>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</si>
  <si>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</si>
  <si>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</si>
  <si>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</si>
  <si>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</si>
  <si>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</si>
  <si>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</si>
  <si>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</si>
  <si>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</si>
  <si>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</si>
  <si>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</si>
  <si>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</si>
  <si>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</si>
  <si>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</si>
  <si>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</si>
  <si>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</si>
  <si>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</si>
  <si>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</si>
  <si>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</si>
  <si>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</si>
  <si>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</si>
  <si>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</si>
  <si>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</si>
  <si>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</si>
  <si>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</si>
  <si>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</si>
  <si>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</si>
  <si>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</si>
  <si>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</si>
  <si>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</si>
  <si>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</si>
  <si>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</si>
  <si>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</si>
  <si>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</si>
  <si>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</si>
  <si>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</si>
  <si>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</si>
  <si>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</si>
  <si>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</si>
  <si>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</si>
  <si>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</si>
  <si>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</si>
  <si>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</si>
  <si>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</si>
  <si>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</si>
  <si>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</si>
  <si>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</si>
  <si>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</si>
  <si>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</si>
  <si>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</si>
  <si>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</si>
  <si>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</si>
  <si>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</si>
  <si>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</si>
  <si>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</si>
  <si>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</si>
  <si>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</si>
  <si>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</si>
  <si>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</si>
  <si>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</si>
  <si>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</si>
  <si>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</si>
  <si>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</si>
  <si>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</si>
  <si>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</si>
  <si>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</si>
  <si>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</si>
  <si>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</si>
  <si>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</si>
  <si>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</si>
  <si>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</si>
  <si>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</si>
  <si>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</si>
  <si>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</si>
  <si>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</si>
  <si>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</si>
  <si>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</si>
  <si>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</si>
  <si>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</si>
  <si>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</si>
  <si>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</si>
  <si>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</si>
  <si>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</si>
  <si>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</si>
  <si>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</si>
  <si>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</si>
  <si>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</si>
  <si>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</si>
  <si>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</si>
  <si>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</si>
  <si>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</si>
  <si>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</si>
  <si>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</si>
  <si>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</si>
  <si>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</si>
  <si>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</si>
  <si>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</si>
  <si>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</si>
  <si>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</si>
  <si>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</si>
  <si>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</si>
  <si>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</si>
  <si>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</si>
  <si>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</si>
  <si>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</si>
  <si>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</si>
  <si>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</si>
  <si>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</si>
  <si>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</si>
  <si>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</si>
  <si>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</si>
  <si>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</si>
  <si>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</si>
  <si>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</si>
  <si>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</si>
  <si>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</si>
  <si>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</si>
  <si>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</si>
  <si>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</si>
  <si>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</si>
  <si>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</si>
  <si>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</si>
  <si>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</si>
  <si>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</si>
  <si>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</si>
  <si>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</si>
  <si>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</si>
  <si>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</si>
  <si>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</si>
  <si>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</si>
  <si>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</si>
  <si>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</si>
  <si>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</si>
  <si>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</si>
  <si>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</si>
  <si>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</si>
  <si>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</si>
  <si>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</si>
  <si>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</si>
  <si>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</si>
  <si>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</si>
  <si>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</si>
  <si>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</si>
  <si>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</si>
  <si>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</si>
  <si>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</si>
  <si>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</si>
  <si>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</si>
  <si>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</si>
  <si>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</si>
  <si>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</si>
  <si>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</si>
  <si>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</si>
  <si>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</si>
  <si>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</si>
  <si>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</si>
  <si>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</si>
  <si>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</si>
  <si>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</si>
  <si>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</si>
  <si>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</si>
  <si>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</si>
  <si>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</si>
  <si>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</si>
  <si>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</si>
  <si>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</si>
  <si>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</si>
  <si>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</si>
  <si>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</si>
  <si>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</si>
  <si>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</si>
  <si>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</si>
  <si>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</si>
  <si>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</si>
  <si>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</si>
  <si>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</si>
  <si>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</si>
  <si>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</si>
  <si>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</si>
  <si>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</si>
  <si>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</si>
  <si>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</si>
  <si>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</si>
  <si>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</si>
  <si>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</si>
  <si>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</si>
  <si>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</si>
  <si>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</si>
  <si>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</si>
  <si>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</si>
  <si>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</si>
  <si>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</si>
  <si>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</si>
  <si>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</si>
  <si>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</si>
  <si>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</si>
  <si>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</si>
  <si>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</si>
  <si>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</si>
  <si>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</si>
  <si>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</si>
  <si>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</si>
  <si>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</si>
  <si>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</si>
  <si>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</si>
  <si>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</si>
  <si>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</si>
  <si>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</si>
  <si>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</si>
  <si>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</si>
  <si>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</si>
  <si>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</si>
  <si>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</si>
  <si>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</si>
  <si>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</si>
  <si>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</si>
  <si>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</si>
  <si>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</si>
  <si>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</si>
  <si>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</si>
  <si>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</si>
  <si>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</si>
  <si>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</si>
  <si>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</si>
  <si>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</si>
  <si>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</si>
  <si>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</si>
  <si>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</si>
  <si>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</si>
  <si>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</si>
  <si>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</si>
  <si>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</si>
  <si>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</si>
  <si>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</si>
  <si>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</si>
  <si>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</si>
  <si>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</si>
  <si>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</si>
  <si>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</si>
  <si>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</si>
  <si>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</si>
  <si>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</si>
  <si>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</si>
  <si>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</si>
  <si>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</si>
  <si>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</si>
  <si>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</si>
  <si>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</si>
  <si>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</si>
  <si>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</si>
  <si>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</si>
  <si>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</si>
  <si>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</si>
  <si>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</si>
  <si>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</si>
  <si>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</si>
  <si>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</si>
  <si>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</si>
  <si>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</si>
  <si>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</si>
  <si>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</si>
  <si>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</si>
  <si>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</si>
  <si>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</si>
  <si>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</si>
  <si>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</si>
  <si>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</si>
  <si>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</si>
  <si>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</si>
  <si>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</si>
  <si>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</si>
  <si>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</si>
  <si>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</si>
  <si>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</si>
  <si>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</si>
  <si>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</si>
  <si>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</si>
  <si>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</si>
  <si>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</si>
  <si>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</si>
  <si>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</si>
  <si>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</si>
  <si>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</si>
  <si>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</si>
  <si>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</si>
  <si>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</si>
  <si>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</si>
  <si>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</si>
  <si>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</si>
  <si>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</si>
  <si>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</si>
  <si>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</si>
  <si>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</si>
  <si>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</si>
  <si>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</si>
  <si>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</si>
  <si>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</si>
  <si>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</si>
  <si>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</si>
  <si>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</si>
  <si>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</si>
  <si>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</si>
  <si>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</si>
  <si>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</si>
  <si>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</si>
  <si>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</si>
  <si>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</si>
  <si>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</si>
  <si>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</si>
  <si>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</si>
  <si>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</si>
  <si>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</si>
  <si>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</si>
  <si>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</si>
  <si>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</si>
  <si>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</si>
  <si>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</si>
  <si>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</si>
  <si>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</si>
  <si>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</si>
  <si>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</si>
  <si>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</si>
  <si>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</si>
  <si>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</si>
  <si>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</si>
  <si>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</si>
  <si>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</si>
  <si>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</si>
  <si>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</si>
  <si>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</si>
  <si>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</si>
  <si>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</si>
  <si>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</si>
  <si>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</si>
  <si>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</si>
  <si>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</si>
  <si>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</si>
  <si>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</si>
  <si>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</si>
  <si>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</si>
  <si>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</si>
  <si>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</si>
  <si>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</si>
  <si>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</si>
  <si>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</si>
  <si>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</si>
  <si>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</si>
  <si>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</si>
  <si>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</si>
  <si>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</si>
  <si>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</si>
  <si>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</si>
  <si>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</si>
  <si>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</si>
  <si>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</si>
  <si>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</si>
  <si>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</si>
  <si>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</si>
  <si>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</si>
  <si>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</si>
  <si>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</si>
  <si>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</si>
  <si>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</si>
  <si>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</si>
  <si>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</si>
  <si>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</si>
  <si>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</si>
  <si>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</si>
  <si>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</si>
  <si>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</si>
  <si>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</si>
  <si>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</si>
  <si>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</si>
  <si>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</si>
  <si>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</si>
  <si>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</si>
  <si>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</si>
  <si>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</si>
  <si>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</si>
  <si>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</si>
  <si>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</si>
  <si>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</si>
  <si>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</si>
  <si>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</si>
  <si>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</si>
  <si>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</si>
  <si>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</si>
  <si>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</si>
  <si>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</si>
  <si>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</si>
  <si>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</si>
  <si>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</si>
  <si>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</si>
  <si>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</si>
  <si>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</si>
  <si>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</si>
  <si>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</si>
  <si>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</si>
  <si>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</si>
  <si>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</si>
  <si>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</si>
  <si>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</si>
  <si>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</si>
  <si>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</si>
  <si>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</si>
  <si>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</si>
  <si>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</si>
  <si>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</si>
  <si>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</si>
  <si>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</si>
  <si>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</si>
  <si>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</si>
  <si>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</si>
  <si>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</si>
  <si>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</si>
  <si>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</si>
  <si>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</si>
  <si>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</si>
  <si>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</si>
  <si>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</si>
  <si>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</si>
  <si>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</si>
  <si>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</si>
  <si>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</si>
  <si>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</si>
  <si>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</si>
  <si>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</si>
  <si>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</si>
  <si>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</si>
  <si>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</si>
  <si>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</si>
  <si>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</si>
  <si>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</si>
  <si>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</si>
  <si>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</si>
  <si>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</si>
  <si>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</si>
  <si>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</si>
  <si>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</si>
  <si>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</si>
  <si>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</si>
  <si>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</si>
  <si>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</si>
  <si>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</si>
  <si>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</si>
  <si>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</si>
  <si>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</si>
  <si>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</si>
  <si>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</si>
  <si>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</si>
  <si>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</si>
  <si>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</si>
  <si>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</si>
  <si>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</si>
  <si>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</si>
  <si>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</si>
  <si>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</si>
  <si>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</si>
  <si>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</si>
  <si>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</si>
  <si>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</si>
  <si>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</si>
  <si>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</si>
  <si>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</si>
  <si>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</si>
  <si>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</si>
  <si>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</si>
  <si>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</si>
  <si>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</si>
  <si>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</si>
  <si>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</si>
  <si>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</si>
  <si>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</si>
  <si>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</si>
  <si>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</si>
  <si>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</si>
  <si>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</si>
  <si>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</si>
  <si>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</si>
  <si>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</si>
  <si>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</si>
  <si>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</si>
  <si>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</si>
  <si>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</si>
  <si>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</si>
  <si>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</si>
  <si>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</si>
  <si>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</si>
  <si>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</si>
  <si>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</si>
  <si>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</si>
  <si>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</si>
  <si>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</si>
  <si>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</si>
  <si>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</si>
  <si>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</si>
  <si>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</si>
  <si>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</si>
  <si>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</si>
  <si>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</si>
  <si>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</si>
  <si>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</si>
  <si>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</si>
  <si>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</si>
  <si>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</si>
  <si>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</si>
  <si>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</si>
  <si>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</si>
  <si>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</si>
  <si>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</si>
  <si>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</si>
  <si>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</si>
  <si>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</si>
  <si>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</si>
  <si>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</si>
  <si>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</si>
  <si>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</si>
  <si>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</si>
  <si>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</si>
  <si>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</si>
  <si>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</si>
  <si>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</si>
  <si>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</si>
  <si>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</si>
  <si>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</si>
  <si>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</si>
  <si>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</si>
  <si>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</si>
  <si>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</si>
  <si>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</si>
  <si>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</si>
  <si>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</si>
  <si>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</si>
  <si>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</si>
  <si>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</si>
  <si>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</si>
  <si>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</si>
  <si>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</si>
  <si>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</si>
  <si>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</si>
  <si>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</si>
  <si>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</si>
  <si>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</si>
  <si>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</si>
  <si>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</si>
  <si>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</si>
  <si>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</si>
  <si>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</si>
  <si>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</si>
  <si>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</si>
  <si>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</si>
  <si>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</si>
  <si>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</si>
  <si>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</si>
  <si>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</si>
  <si>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</si>
  <si>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</si>
  <si>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</si>
  <si>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</si>
  <si>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</si>
  <si>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</si>
  <si>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</si>
  <si>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</si>
  <si>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</si>
  <si>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</si>
  <si>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</si>
  <si>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</si>
  <si>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</si>
  <si>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</si>
  <si>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</si>
  <si>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</si>
  <si>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</si>
  <si>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</si>
  <si>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</si>
  <si>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</si>
  <si>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</si>
  <si>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</si>
  <si>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</si>
  <si>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</si>
  <si>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</si>
  <si>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</si>
  <si>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</si>
  <si>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</si>
  <si>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</si>
  <si>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</si>
  <si>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</si>
  <si>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</si>
  <si>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</si>
  <si>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</si>
  <si>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</si>
  <si>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</si>
  <si>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</si>
  <si>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</si>
  <si>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</si>
  <si>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</si>
  <si>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</si>
  <si>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</si>
  <si>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</si>
  <si>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</si>
  <si>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</si>
  <si>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</si>
  <si>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</si>
  <si>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</si>
  <si>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</si>
  <si>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</si>
  <si>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</si>
  <si>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</si>
  <si>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</si>
  <si>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</si>
  <si>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</si>
  <si>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</si>
  <si>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</si>
  <si>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</si>
  <si>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</si>
  <si>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</si>
  <si>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</si>
  <si>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</si>
  <si>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</si>
  <si>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</si>
  <si>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</si>
  <si>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</si>
  <si>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</si>
  <si>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</si>
  <si>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</si>
  <si>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</si>
  <si>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</si>
  <si>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</si>
  <si>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</si>
  <si>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</si>
  <si>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</si>
  <si>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</si>
  <si>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</si>
  <si>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</si>
  <si>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</si>
  <si>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</si>
  <si>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</si>
  <si>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</si>
  <si>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</si>
  <si>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</si>
  <si>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</si>
  <si>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</si>
  <si>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</si>
  <si>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</si>
  <si>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</si>
  <si>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</si>
  <si>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</si>
  <si>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</si>
  <si>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</si>
  <si>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</si>
  <si>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</si>
  <si>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</si>
  <si>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</si>
  <si>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</si>
  <si>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</si>
  <si>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</si>
  <si>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</si>
  <si>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</si>
  <si>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</si>
  <si>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</si>
  <si>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</si>
  <si>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</si>
  <si>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</si>
  <si>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</si>
  <si>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</si>
  <si>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</si>
  <si>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</si>
  <si>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</si>
  <si>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</si>
  <si>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</si>
  <si>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</si>
  <si>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</si>
  <si>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</si>
  <si>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</si>
  <si>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</si>
  <si>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</si>
  <si>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</si>
  <si>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</si>
  <si>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</si>
  <si>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</si>
  <si>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</si>
  <si>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</si>
  <si>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</si>
  <si>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</si>
  <si>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</si>
  <si>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</si>
  <si>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</si>
  <si>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</si>
  <si>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</si>
  <si>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</si>
  <si>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</si>
  <si>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</si>
  <si>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</si>
  <si>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</si>
  <si>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</si>
  <si>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</si>
  <si>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</si>
  <si>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</si>
  <si>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</si>
  <si>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</si>
  <si>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</si>
  <si>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</si>
  <si>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</si>
  <si>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</si>
  <si>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</si>
  <si>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</si>
  <si>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</si>
  <si>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</si>
  <si>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</si>
  <si>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</si>
  <si>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</si>
  <si>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</si>
  <si>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</si>
  <si>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</si>
  <si>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</si>
  <si>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</si>
  <si>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</si>
  <si>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</si>
  <si>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</si>
  <si>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</si>
  <si>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</si>
  <si>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</si>
  <si>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</si>
  <si>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</si>
  <si>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</si>
  <si>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</si>
  <si>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</si>
  <si>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</si>
  <si>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</si>
  <si>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</si>
  <si>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</si>
  <si>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</si>
  <si>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</si>
  <si>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</si>
  <si>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</si>
  <si>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</si>
  <si>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</si>
  <si>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</si>
  <si>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</si>
  <si>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</si>
  <si>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</si>
  <si>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</si>
  <si>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</si>
  <si>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</si>
  <si>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</si>
  <si>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</si>
  <si>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</si>
  <si>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</si>
  <si>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</si>
  <si>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</si>
  <si>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</si>
  <si>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</si>
  <si>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</si>
  <si>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</si>
  <si>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</si>
  <si>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</si>
  <si>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</si>
  <si>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</si>
  <si>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</si>
  <si>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</si>
  <si>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</si>
  <si>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</si>
  <si>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</si>
  <si>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</si>
  <si>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</si>
  <si>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</si>
  <si>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</si>
  <si>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</si>
  <si>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</si>
  <si>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</si>
  <si>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</si>
  <si>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</si>
  <si>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</si>
  <si>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</si>
  <si>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</si>
  <si>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</si>
  <si>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</si>
  <si>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</si>
  <si>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</si>
  <si>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</si>
  <si>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</si>
  <si>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</si>
  <si>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</si>
  <si>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</si>
  <si>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</si>
  <si>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</si>
  <si>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</si>
  <si>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</si>
  <si>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</si>
  <si>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</si>
  <si>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</si>
  <si>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</si>
  <si>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</si>
  <si>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</si>
  <si>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</si>
  <si>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</si>
  <si>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</si>
  <si>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</si>
  <si>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</si>
  <si>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</si>
  <si>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</si>
  <si>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</si>
  <si>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</si>
  <si>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</si>
  <si>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</si>
  <si>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</si>
  <si>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</si>
  <si>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</si>
  <si>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</si>
  <si>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</si>
  <si>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</si>
  <si>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</si>
  <si>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</si>
  <si>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</si>
  <si>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</si>
  <si>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</si>
  <si>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</si>
  <si>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</si>
  <si>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</si>
  <si>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</si>
  <si>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</si>
  <si>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</si>
  <si>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</si>
  <si>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</si>
  <si>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</si>
  <si>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</si>
  <si>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</si>
  <si>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</si>
  <si>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</si>
  <si>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</si>
  <si>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</si>
  <si>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</si>
  <si>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</si>
  <si>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</si>
  <si>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</si>
  <si>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</si>
  <si>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</si>
  <si>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</si>
  <si>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</si>
  <si>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</si>
  <si>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</si>
  <si>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</si>
  <si>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</si>
  <si>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</si>
  <si>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</si>
  <si>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</si>
  <si>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</si>
  <si>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</si>
  <si>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</si>
  <si>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</si>
  <si>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</si>
  <si>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</si>
  <si>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</si>
  <si>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</si>
  <si>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</si>
  <si>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</si>
  <si>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</si>
  <si>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</si>
  <si>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</si>
  <si>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</si>
  <si>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</si>
  <si>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</si>
  <si>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</si>
  <si>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</si>
  <si>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</si>
  <si>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</si>
  <si>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</si>
  <si>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</si>
  <si>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</si>
  <si>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</si>
  <si>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</si>
  <si>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</si>
  <si>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</si>
  <si>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</si>
  <si>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</si>
  <si>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</si>
  <si>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</si>
  <si>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</si>
  <si>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</si>
  <si>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</si>
  <si>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</si>
  <si>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</si>
  <si>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</si>
  <si>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</si>
  <si>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</si>
  <si>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</si>
  <si>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</si>
  <si>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</si>
  <si>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</si>
  <si>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</si>
  <si>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</si>
  <si>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</si>
  <si>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</si>
  <si>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</si>
  <si>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</si>
  <si>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</si>
  <si>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</si>
  <si>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</si>
  <si>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</si>
  <si>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</si>
  <si>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</si>
  <si>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</si>
  <si>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</si>
  <si>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</si>
  <si>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</si>
  <si>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</si>
  <si>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</si>
  <si>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</si>
  <si>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</si>
  <si>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</si>
  <si>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</si>
  <si>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</si>
  <si>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</si>
  <si>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</si>
  <si>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</si>
  <si>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</si>
  <si>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</si>
  <si>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</si>
  <si>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</si>
  <si>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</si>
  <si>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</si>
  <si>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</si>
  <si>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</si>
  <si>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</si>
  <si>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</si>
  <si>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</si>
  <si>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</si>
  <si>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</si>
  <si>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</si>
  <si>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</si>
  <si>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</si>
  <si>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</si>
  <si>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</si>
  <si>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</si>
  <si>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</si>
  <si>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</si>
  <si>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</si>
  <si>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</si>
  <si>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</si>
  <si>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</si>
  <si>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</si>
  <si>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</si>
  <si>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</si>
  <si>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</si>
  <si>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</si>
  <si>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</si>
  <si>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</si>
  <si>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</si>
  <si>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</si>
  <si>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</si>
  <si>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</si>
  <si>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</si>
  <si>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</si>
  <si>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</si>
  <si>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</si>
  <si>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</si>
  <si>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</si>
  <si>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</si>
  <si>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</si>
  <si>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</si>
  <si>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</si>
  <si>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</si>
  <si>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</si>
  <si>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</si>
  <si>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</si>
  <si>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</si>
  <si>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</si>
  <si>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</si>
  <si>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</si>
  <si>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</si>
  <si>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</si>
  <si>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</si>
  <si>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</si>
  <si>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</si>
  <si>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</si>
  <si>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</si>
  <si>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</si>
  <si>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</si>
  <si>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</si>
  <si>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</si>
  <si>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</si>
  <si>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</si>
  <si>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</si>
  <si>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</si>
  <si>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</si>
  <si>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</si>
  <si>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</si>
  <si>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</si>
  <si>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</si>
  <si>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</si>
  <si>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</si>
  <si>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</si>
  <si>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</si>
  <si>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</si>
  <si>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</si>
  <si>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</si>
  <si>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</si>
  <si>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</si>
  <si>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</si>
  <si>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</si>
  <si>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</si>
  <si>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</si>
  <si>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</si>
  <si>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</si>
  <si>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</si>
  <si>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</si>
  <si>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</si>
  <si>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</si>
  <si>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</si>
  <si>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</si>
  <si>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</si>
  <si>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</si>
  <si>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</si>
  <si>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</si>
  <si>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</si>
  <si>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</si>
  <si>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</si>
  <si>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</si>
  <si>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</si>
  <si>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</si>
  <si>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</si>
  <si>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</si>
  <si>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</si>
  <si>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</si>
  <si>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</si>
  <si>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</si>
  <si>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</si>
  <si>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</si>
  <si>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</si>
  <si>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</si>
  <si>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</si>
  <si>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</si>
  <si>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</si>
  <si>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</si>
  <si>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</si>
  <si>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</si>
  <si>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</si>
  <si>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</si>
  <si>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</si>
  <si>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</si>
  <si>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</si>
  <si>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</si>
  <si>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</si>
  <si>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</si>
  <si>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</si>
  <si>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</si>
  <si>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</si>
  <si>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</si>
  <si>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</si>
  <si>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</si>
  <si>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</si>
  <si>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</si>
  <si>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</si>
  <si>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</si>
  <si>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</si>
  <si>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</si>
  <si>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</si>
  <si>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</si>
  <si>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</si>
  <si>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</si>
  <si>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</si>
  <si>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</si>
  <si>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</si>
  <si>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</si>
  <si>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</si>
  <si>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</si>
  <si>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</si>
  <si>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</si>
  <si>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</si>
  <si>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</si>
  <si>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</si>
  <si>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</si>
  <si>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</si>
  <si>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</si>
  <si>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</si>
  <si>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</si>
  <si>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</si>
  <si>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</si>
  <si>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</si>
  <si>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</si>
  <si>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</si>
  <si>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</si>
  <si>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</si>
  <si>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</si>
  <si>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</si>
  <si>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</si>
  <si>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</si>
  <si>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</si>
  <si>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</si>
  <si>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</si>
  <si>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</si>
  <si>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</si>
  <si>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</si>
  <si>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</si>
  <si>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</si>
  <si>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</si>
  <si>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</si>
  <si>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</si>
  <si>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</si>
  <si>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</si>
  <si>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</si>
  <si>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</si>
  <si>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</si>
  <si>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</si>
  <si>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</si>
  <si>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</si>
  <si>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</si>
  <si>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</si>
  <si>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</si>
  <si>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</si>
  <si>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</si>
  <si>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</si>
  <si>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</si>
  <si>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</si>
  <si>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</si>
  <si>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</si>
  <si>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</si>
  <si>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</si>
  <si>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</si>
  <si>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</si>
  <si>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</si>
  <si>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</si>
  <si>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</si>
  <si>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</si>
  <si>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</si>
  <si>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</si>
  <si>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</si>
  <si>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</si>
  <si>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</si>
  <si>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</si>
  <si>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</si>
  <si>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</si>
  <si>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</si>
  <si>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</si>
  <si>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</si>
  <si>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</si>
  <si>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</si>
  <si>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</si>
  <si>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</si>
  <si>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</si>
  <si>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</si>
  <si>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</si>
  <si>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</si>
  <si>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</si>
  <si>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</si>
  <si>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</si>
  <si>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</si>
  <si>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</si>
  <si>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</si>
  <si>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</si>
  <si>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</si>
  <si>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</si>
  <si>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</si>
  <si>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</si>
  <si>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</si>
  <si>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</si>
  <si>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</si>
  <si>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</si>
  <si>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</si>
  <si>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</si>
  <si>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</si>
  <si>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</si>
  <si>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</si>
  <si>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</si>
  <si>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</si>
  <si>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</si>
  <si>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</si>
  <si>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</si>
  <si>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</si>
  <si>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</si>
  <si>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</si>
  <si>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</si>
  <si>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</si>
  <si>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</si>
  <si>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</si>
  <si>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</si>
  <si>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</si>
  <si>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</si>
  <si>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</si>
  <si>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</si>
  <si>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</si>
  <si>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</si>
  <si>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</si>
  <si>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</si>
  <si>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</si>
  <si>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</si>
  <si>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</si>
  <si>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</si>
  <si>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</si>
  <si>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</si>
  <si>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</si>
  <si>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</si>
  <si>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</si>
  <si>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</si>
  <si>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</si>
  <si>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</si>
  <si>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</si>
  <si>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</si>
  <si>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</si>
  <si>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</si>
  <si>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</si>
  <si>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</si>
  <si>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</si>
  <si>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</si>
  <si>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</si>
  <si>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</si>
  <si>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</si>
  <si>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</si>
  <si>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</si>
  <si>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</si>
  <si>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</si>
  <si>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</si>
  <si>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</si>
  <si>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</si>
  <si>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</si>
  <si>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</si>
  <si>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</si>
  <si>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</si>
  <si>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</si>
  <si>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</si>
  <si>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</si>
  <si>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</si>
  <si>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</si>
  <si>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</si>
  <si>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</si>
  <si>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</si>
  <si>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</si>
  <si>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</si>
  <si>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</si>
  <si>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</si>
  <si>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</si>
  <si>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</si>
  <si>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</si>
  <si>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</si>
  <si>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</si>
  <si>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</si>
  <si>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</si>
  <si>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</si>
  <si>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</si>
  <si>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</si>
  <si>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</si>
  <si>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</si>
  <si>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</si>
  <si>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</si>
  <si>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</si>
  <si>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</si>
  <si>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</si>
  <si>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</si>
  <si>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</si>
  <si>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</si>
  <si>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</si>
  <si>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</si>
  <si>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</si>
  <si>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</si>
  <si>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</si>
  <si>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</si>
  <si>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</si>
  <si>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</si>
  <si>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</si>
  <si>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</si>
  <si>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</si>
  <si>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</si>
  <si>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</si>
  <si>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</si>
  <si>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</si>
  <si>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</si>
  <si>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</si>
  <si>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</si>
  <si>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</si>
  <si>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</si>
  <si>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</si>
  <si>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</si>
  <si>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</si>
  <si>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</si>
  <si>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</si>
  <si>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</si>
  <si>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</si>
  <si>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</si>
  <si>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</si>
  <si>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</si>
  <si>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</si>
  <si>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</si>
  <si>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</si>
  <si>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</si>
  <si>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</si>
  <si>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</si>
  <si>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</si>
  <si>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</si>
  <si>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</si>
  <si>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</si>
  <si>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</si>
  <si>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</si>
  <si>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</si>
  <si>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</si>
  <si>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</si>
  <si>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</si>
  <si>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</si>
  <si>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</si>
  <si>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</si>
  <si>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</si>
  <si>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</si>
  <si>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</si>
  <si>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</si>
  <si>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</si>
  <si>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</si>
  <si>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</si>
  <si>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</si>
  <si>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</si>
  <si>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</si>
  <si>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</si>
  <si>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</si>
  <si>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</si>
  <si>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</si>
  <si>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</si>
  <si>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</si>
  <si>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</si>
  <si>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</si>
  <si>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</si>
  <si>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</si>
  <si>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</si>
  <si>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</si>
  <si>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</si>
  <si>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</si>
  <si>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</si>
  <si>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</si>
  <si>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</si>
  <si>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</si>
  <si>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</si>
  <si>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</si>
  <si>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</si>
  <si>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</si>
  <si>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</si>
  <si>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</si>
  <si>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</si>
  <si>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</si>
  <si>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</si>
  <si>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</si>
  <si>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</si>
  <si>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</si>
  <si>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</si>
  <si>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</si>
  <si>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</si>
  <si>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</si>
  <si>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</si>
  <si>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</si>
  <si>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</si>
  <si>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</si>
  <si>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</si>
  <si>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</si>
  <si>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</si>
  <si>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</si>
  <si>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</si>
  <si>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</si>
  <si>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</si>
  <si>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</si>
  <si>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</si>
  <si>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</si>
  <si>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</si>
  <si>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</si>
  <si>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</si>
  <si>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</si>
  <si>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</si>
  <si>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</si>
  <si>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</si>
  <si>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</si>
  <si>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</si>
  <si>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</si>
  <si>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</si>
  <si>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</si>
  <si>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</si>
  <si>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</si>
  <si>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</si>
  <si>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</si>
  <si>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</si>
  <si>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</si>
  <si>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</si>
  <si>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</si>
  <si>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</si>
  <si>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</si>
  <si>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</si>
  <si>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</si>
  <si>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</si>
  <si>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</si>
  <si>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</si>
  <si>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</si>
  <si>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</si>
  <si>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</si>
  <si>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</si>
  <si>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</si>
  <si>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</si>
  <si>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</si>
  <si>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</si>
  <si>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</si>
  <si>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</si>
  <si>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</si>
  <si>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</si>
  <si>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</si>
  <si>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</si>
  <si>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</si>
  <si>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</si>
  <si>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</si>
  <si>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</si>
  <si>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</si>
  <si>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</si>
  <si>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</si>
  <si>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</si>
  <si>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</si>
  <si>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</si>
  <si>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</si>
  <si>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</si>
  <si>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</si>
  <si>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</si>
  <si>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</si>
  <si>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</si>
  <si>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</si>
  <si>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</si>
  <si>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</si>
  <si>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</si>
  <si>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</si>
  <si>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</si>
  <si>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</si>
  <si>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</si>
  <si>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</si>
  <si>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</si>
  <si>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</si>
  <si>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</si>
  <si>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</si>
  <si>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</si>
  <si>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</si>
  <si>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</si>
  <si>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</si>
  <si>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</si>
  <si>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</si>
  <si>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</si>
  <si>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</si>
  <si>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</si>
  <si>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</si>
  <si>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</si>
  <si>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</si>
  <si>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</si>
  <si>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</si>
  <si>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</si>
  <si>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</si>
  <si>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</si>
  <si>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</si>
  <si>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</si>
  <si>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</si>
  <si>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</si>
  <si>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</si>
  <si>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</si>
  <si>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</si>
  <si>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</si>
  <si>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</si>
  <si>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</si>
  <si>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</si>
  <si>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</si>
  <si>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</si>
  <si>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</si>
  <si>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</si>
  <si>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</si>
  <si>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</si>
  <si>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</si>
  <si>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</si>
  <si>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</si>
  <si>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</si>
  <si>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</si>
  <si>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</si>
  <si>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</si>
  <si>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</si>
  <si>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</si>
  <si>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</si>
  <si>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</si>
  <si>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</si>
  <si>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</si>
  <si>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</si>
  <si>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</si>
  <si>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</si>
  <si>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</si>
  <si>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</si>
  <si>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</si>
  <si>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</si>
  <si>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</si>
  <si>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</si>
  <si>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</si>
  <si>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</si>
  <si>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</si>
  <si>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</si>
  <si>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</si>
  <si>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</si>
  <si>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</si>
  <si>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</si>
  <si>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</si>
  <si>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</si>
  <si>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</si>
  <si>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</si>
  <si>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</si>
  <si>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</si>
  <si>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</si>
  <si>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</si>
  <si>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</si>
  <si>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</si>
  <si>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</si>
  <si>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</si>
  <si>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</si>
  <si>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</si>
  <si>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</si>
  <si>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</si>
  <si>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</si>
  <si>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</si>
  <si>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</si>
  <si>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</si>
  <si>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</si>
  <si>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</si>
  <si>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</si>
  <si>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</si>
  <si>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</si>
  <si>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</si>
  <si>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</si>
  <si>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</si>
  <si>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</si>
  <si>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</si>
  <si>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</si>
  <si>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</si>
  <si>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</si>
  <si>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</si>
  <si>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</si>
  <si>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</si>
  <si>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</si>
  <si>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</si>
  <si>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</si>
  <si>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</si>
  <si>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</si>
  <si>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</si>
  <si>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</si>
  <si>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</si>
  <si>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</si>
  <si>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</si>
  <si>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</si>
  <si>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</si>
  <si>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</si>
  <si>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</si>
  <si>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</si>
  <si>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</si>
  <si>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</si>
  <si>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</si>
  <si>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</si>
  <si>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</si>
  <si>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</si>
  <si>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</si>
  <si>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</si>
  <si>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</si>
  <si>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</si>
  <si>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</si>
  <si>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</si>
  <si>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</si>
  <si>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</si>
  <si>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</si>
  <si>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</si>
  <si>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</si>
  <si>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</si>
  <si>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</si>
  <si>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</si>
  <si>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</si>
  <si>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</si>
  <si>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</si>
  <si>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</si>
  <si>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</si>
  <si>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</si>
  <si>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</si>
  <si>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</si>
  <si>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</si>
  <si>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</si>
  <si>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</si>
  <si>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</si>
  <si>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</si>
  <si>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</si>
  <si>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</si>
  <si>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</si>
  <si>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</si>
  <si>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</si>
  <si>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</si>
  <si>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</si>
  <si>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</si>
  <si>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</si>
  <si>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</si>
  <si>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</si>
  <si>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</si>
  <si>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</si>
  <si>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</si>
  <si>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</si>
  <si>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</si>
  <si>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</si>
  <si>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</si>
  <si>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</si>
  <si>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</si>
  <si>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</si>
  <si>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</si>
  <si>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</si>
  <si>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</si>
  <si>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</si>
  <si>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</si>
  <si>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</si>
  <si>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</si>
  <si>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</si>
  <si>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</si>
  <si>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</si>
  <si>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</si>
  <si>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</si>
  <si>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</si>
  <si>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</si>
  <si>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</si>
  <si>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</si>
  <si>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</si>
  <si>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</si>
  <si>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</si>
  <si>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</si>
  <si>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</si>
  <si>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</si>
  <si>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</si>
  <si>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</si>
  <si>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</si>
  <si>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</si>
  <si>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</si>
  <si>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</si>
  <si>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</si>
  <si>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</si>
  <si>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</si>
  <si>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</si>
  <si>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</si>
  <si>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</si>
  <si>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</si>
  <si>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</si>
  <si>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</si>
  <si>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</si>
  <si>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</si>
  <si>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</si>
  <si>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</si>
  <si>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</si>
  <si>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</si>
  <si>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</si>
  <si>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</si>
  <si>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</si>
  <si>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</si>
  <si>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</si>
  <si>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</si>
  <si>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</si>
  <si>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</si>
  <si>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</si>
  <si>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</si>
  <si>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</si>
  <si>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</si>
  <si>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</si>
  <si>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</si>
  <si>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</si>
  <si>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</si>
  <si>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</si>
  <si>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</si>
  <si>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</si>
  <si>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</si>
  <si>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</si>
  <si>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</si>
  <si>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</si>
  <si>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</si>
  <si>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</si>
  <si>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</si>
  <si>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</si>
  <si>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</si>
  <si>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</si>
  <si>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</si>
  <si>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</si>
  <si>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</si>
  <si>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</si>
  <si>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</si>
  <si>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</si>
  <si>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</si>
  <si>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</si>
  <si>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</si>
  <si>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</si>
  <si>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</si>
  <si>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</si>
  <si>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</si>
  <si>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</si>
  <si>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</si>
  <si>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</si>
  <si>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</si>
  <si>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</si>
  <si>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</si>
  <si>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</si>
  <si>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</si>
  <si>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</si>
  <si>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</si>
  <si>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</si>
  <si>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</si>
  <si>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</si>
  <si>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</si>
  <si>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</si>
  <si>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</si>
  <si>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</si>
  <si>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</si>
  <si>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</si>
  <si>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</si>
  <si>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</si>
  <si>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</si>
  <si>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</si>
  <si>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</si>
  <si>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</si>
  <si>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</si>
  <si>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</si>
  <si>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</si>
  <si>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</si>
  <si>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</si>
  <si>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</si>
  <si>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</si>
  <si>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</si>
  <si>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</si>
  <si>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</si>
  <si>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</si>
  <si>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</si>
  <si>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</si>
  <si>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</si>
  <si>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</si>
  <si>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</si>
  <si>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</si>
  <si>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</si>
  <si>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</si>
  <si>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</si>
  <si>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</si>
  <si>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</si>
  <si>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</si>
  <si>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</si>
  <si>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</si>
  <si>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</si>
  <si>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</si>
  <si>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</si>
  <si>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</si>
  <si>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</si>
  <si>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</si>
  <si>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</si>
  <si>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</si>
  <si>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</si>
  <si>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</si>
  <si>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</si>
  <si>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</si>
  <si>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</si>
  <si>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</si>
  <si>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</si>
  <si>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</si>
  <si>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</si>
  <si>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</si>
  <si>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</si>
  <si>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</si>
  <si>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</si>
  <si>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</si>
  <si>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</si>
  <si>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</si>
  <si>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</si>
  <si>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</si>
  <si>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</si>
  <si>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</si>
  <si>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</si>
  <si>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</si>
  <si>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</si>
  <si>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</si>
  <si>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</si>
  <si>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</si>
  <si>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</si>
  <si>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</si>
  <si>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</si>
  <si>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</si>
  <si>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</si>
  <si>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</si>
  <si>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</si>
  <si>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</si>
  <si>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</si>
  <si>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</si>
  <si>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</si>
  <si>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</si>
  <si>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</si>
  <si>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</si>
  <si>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</si>
  <si>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</si>
  <si>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</si>
  <si>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</si>
  <si>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</si>
  <si>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</si>
  <si>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</si>
  <si>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</si>
  <si>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</si>
  <si>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</si>
  <si>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</si>
  <si>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</si>
  <si>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</si>
  <si>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</si>
  <si>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</si>
  <si>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</si>
  <si>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</si>
  <si>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</si>
  <si>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</si>
  <si>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</si>
  <si>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</si>
  <si>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</si>
  <si>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</si>
  <si>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</si>
  <si>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</si>
  <si>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</si>
  <si>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</si>
  <si>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</si>
  <si>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</si>
  <si>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</si>
  <si>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</si>
  <si>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</si>
  <si>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</si>
  <si>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</si>
  <si>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</si>
  <si>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</si>
  <si>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</si>
  <si>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</si>
  <si>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</si>
  <si>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</si>
  <si>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</si>
  <si>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</si>
  <si>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</si>
  <si>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</si>
  <si>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</si>
  <si>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</si>
  <si>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</si>
  <si>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</si>
  <si>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</si>
  <si>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</si>
  <si>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</si>
  <si>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</si>
  <si>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</si>
  <si>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</si>
  <si>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</si>
  <si>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</si>
  <si>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</si>
  <si>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</si>
  <si>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</si>
  <si>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</si>
  <si>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</si>
  <si>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</si>
  <si>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</si>
  <si>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</si>
  <si>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</si>
  <si>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</si>
  <si>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</si>
  <si>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</si>
  <si>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</si>
  <si>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</si>
  <si>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</si>
  <si>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</si>
  <si>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</si>
  <si>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</si>
  <si>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</si>
  <si>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</si>
  <si>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</si>
  <si>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</si>
  <si>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</si>
  <si>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</si>
  <si>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</si>
  <si>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</si>
  <si>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</si>
  <si>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</si>
  <si>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</si>
  <si>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</si>
  <si>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</si>
  <si>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</si>
  <si>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</si>
  <si>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</si>
  <si>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</si>
  <si>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</si>
  <si>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</si>
  <si>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</si>
  <si>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</si>
  <si>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</si>
  <si>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</si>
  <si>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</si>
  <si>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</si>
  <si>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</si>
  <si>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</si>
  <si>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</si>
  <si>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</si>
  <si>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</si>
  <si>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</si>
  <si>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</si>
  <si>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</si>
  <si>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</si>
  <si>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</si>
  <si>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</si>
  <si>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</si>
  <si>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</si>
  <si>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</si>
  <si>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</si>
  <si>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</si>
  <si>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</si>
  <si>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</si>
  <si>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</si>
  <si>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</si>
  <si>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</si>
  <si>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</si>
  <si>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</si>
  <si>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</si>
  <si>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</si>
  <si>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</si>
  <si>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</si>
  <si>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</si>
  <si>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</si>
  <si>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</si>
  <si>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</si>
  <si>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</si>
  <si>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</si>
  <si>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</si>
  <si>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</si>
  <si>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</si>
  <si>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</si>
  <si>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</si>
  <si>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</si>
  <si>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</si>
  <si>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</si>
  <si>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</si>
  <si>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</si>
  <si>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</si>
  <si>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</si>
  <si>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</si>
  <si>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</si>
  <si>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</si>
  <si>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</si>
  <si>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</si>
  <si>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</si>
  <si>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</si>
  <si>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</si>
  <si>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</si>
  <si>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</si>
  <si>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</si>
  <si>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</si>
  <si>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</si>
  <si>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</si>
  <si>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</si>
  <si>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</si>
  <si>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</si>
  <si>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</si>
  <si>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</si>
  <si>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</si>
  <si>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</si>
  <si>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</si>
  <si>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</si>
  <si>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</si>
  <si>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</si>
  <si>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</si>
  <si>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</si>
  <si>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</si>
  <si>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</si>
  <si>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</si>
  <si>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</si>
  <si>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</si>
  <si>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</si>
  <si>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</si>
  <si>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</si>
  <si>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</si>
  <si>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</si>
  <si>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</si>
  <si>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</si>
  <si>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</si>
  <si>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</si>
  <si>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</si>
  <si>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</si>
  <si>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</si>
  <si>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</si>
  <si>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</si>
  <si>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</si>
  <si>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</si>
  <si>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</si>
  <si>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</si>
  <si>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</si>
  <si>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</si>
  <si>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</si>
  <si>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</si>
  <si>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</si>
  <si>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</si>
  <si>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</si>
  <si>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</si>
  <si>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</si>
  <si>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</si>
  <si>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</si>
  <si>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</si>
  <si>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</si>
  <si>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</si>
  <si>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</si>
  <si>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</si>
  <si>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</si>
  <si>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</si>
  <si>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</si>
  <si>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</si>
  <si>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</si>
  <si>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</si>
  <si>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</si>
  <si>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</si>
  <si>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</si>
  <si>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</si>
  <si>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</si>
  <si>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</si>
  <si>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</si>
  <si>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</si>
  <si>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</si>
  <si>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</si>
  <si>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</si>
  <si>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</si>
  <si>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</si>
  <si>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</si>
  <si>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</si>
  <si>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</si>
  <si>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</si>
  <si>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</si>
  <si>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</si>
  <si>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</si>
  <si>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</si>
  <si>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</si>
  <si>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</si>
  <si>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</si>
  <si>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</si>
  <si>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</si>
  <si>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</si>
  <si>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</si>
  <si>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</si>
  <si>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</si>
  <si>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</si>
  <si>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</si>
  <si>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</si>
  <si>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</si>
  <si>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</si>
  <si>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</si>
  <si>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</si>
  <si>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</si>
  <si>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</si>
  <si>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</si>
  <si>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</si>
  <si>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</si>
  <si>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</si>
  <si>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</si>
  <si>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</si>
  <si>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</si>
  <si>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</si>
  <si>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</si>
  <si>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</si>
  <si>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</si>
  <si>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</si>
  <si>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</si>
  <si>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</si>
  <si>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</si>
  <si>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</si>
  <si>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</si>
  <si>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</si>
  <si>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</si>
  <si>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</si>
  <si>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</si>
  <si>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</si>
  <si>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</si>
  <si>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</si>
  <si>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</si>
  <si>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</si>
  <si>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</si>
  <si>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</si>
  <si>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</si>
  <si>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</si>
  <si>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</si>
  <si>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</si>
  <si>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</si>
  <si>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</si>
  <si>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</si>
  <si>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</si>
  <si>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</si>
  <si>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</si>
  <si>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</si>
  <si>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</si>
  <si>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</si>
  <si>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</si>
  <si>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</si>
  <si>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</si>
  <si>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</si>
  <si>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</si>
  <si>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</si>
  <si>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</si>
  <si>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</si>
  <si>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</si>
  <si>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</si>
  <si>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</si>
  <si>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</si>
  <si>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</si>
  <si>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</si>
  <si>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</si>
  <si>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</si>
  <si>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</si>
  <si>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</si>
  <si>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</si>
  <si>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</si>
  <si>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</si>
  <si>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</si>
  <si>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</si>
  <si>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</si>
  <si>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</si>
  <si>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</si>
  <si>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</si>
  <si>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</si>
  <si>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</si>
  <si>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</si>
  <si>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</si>
  <si>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</si>
  <si>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</si>
  <si>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</si>
  <si>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</si>
  <si>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</si>
  <si>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</si>
  <si>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</si>
  <si>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</si>
  <si>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</si>
  <si>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</si>
  <si>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</si>
  <si>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</si>
  <si>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</si>
  <si>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</si>
  <si>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</si>
  <si>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</si>
  <si>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</si>
  <si>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</si>
  <si>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</si>
  <si>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</si>
  <si>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</si>
  <si>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</si>
  <si>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</si>
  <si>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</si>
  <si>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</si>
  <si>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</si>
  <si>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</si>
  <si>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</si>
  <si>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</si>
  <si>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</si>
  <si>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</si>
  <si>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</si>
  <si>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</si>
  <si>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</si>
  <si>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</si>
  <si>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</si>
  <si>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</si>
  <si>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</si>
  <si>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</si>
  <si>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</si>
  <si>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</si>
  <si>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</si>
  <si>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</si>
  <si>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</si>
  <si>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</si>
  <si>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</si>
  <si>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</si>
  <si>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</si>
  <si>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</si>
  <si>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</si>
  <si>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</si>
  <si>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</si>
  <si>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</si>
  <si>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</si>
  <si>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</si>
  <si>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</si>
  <si>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</si>
  <si>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</si>
  <si>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</si>
  <si>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</si>
  <si>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</si>
  <si>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</si>
  <si>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</si>
  <si>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</si>
  <si>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</si>
  <si>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</si>
  <si>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</si>
  <si>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</si>
  <si>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</si>
  <si>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</si>
  <si>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</si>
  <si>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</si>
  <si>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</si>
  <si>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</si>
  <si>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</si>
  <si>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</si>
  <si>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</si>
  <si>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</si>
  <si>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</si>
  <si>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</si>
  <si>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</si>
  <si>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</si>
  <si>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</si>
  <si>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</si>
  <si>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</si>
  <si>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</si>
  <si>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</si>
  <si>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</si>
  <si>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</si>
  <si>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</si>
  <si>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</si>
  <si>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</si>
  <si>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</si>
  <si>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</si>
  <si>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</si>
  <si>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</si>
  <si>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</si>
  <si>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</si>
  <si>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</si>
  <si>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</si>
  <si>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</si>
  <si>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</si>
  <si>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</si>
  <si>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</si>
  <si>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</si>
  <si>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</si>
  <si>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</si>
  <si>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</si>
  <si>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</si>
  <si>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</si>
  <si>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</si>
  <si>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</si>
  <si>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</si>
  <si>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</si>
  <si>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</si>
  <si>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</si>
  <si>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</si>
  <si>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</si>
  <si>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</si>
  <si>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</si>
  <si>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</si>
  <si>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</si>
  <si>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</si>
  <si>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</si>
  <si>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</si>
  <si>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</si>
  <si>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</si>
  <si>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</si>
  <si>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</si>
  <si>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</si>
  <si>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</si>
  <si>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</si>
  <si>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</si>
  <si>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</si>
  <si>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</si>
  <si>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</si>
  <si>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</si>
  <si>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</si>
  <si>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</si>
  <si>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</si>
  <si>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</si>
  <si>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</si>
  <si>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</si>
  <si>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</si>
  <si>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</si>
  <si>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</si>
  <si>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</si>
  <si>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</si>
  <si>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</si>
  <si>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</si>
  <si>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</si>
  <si>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</si>
  <si>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</si>
  <si>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</si>
  <si>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</si>
  <si>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</si>
  <si>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</si>
  <si>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</si>
  <si>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</si>
  <si>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</si>
  <si>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</si>
  <si>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</si>
  <si>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</si>
  <si>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</si>
  <si>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</si>
  <si>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</si>
  <si>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</si>
  <si>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</si>
  <si>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</si>
  <si>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</si>
  <si>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</si>
  <si>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</si>
  <si>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</si>
  <si>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</si>
  <si>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</si>
  <si>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</si>
  <si>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</si>
  <si>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</si>
  <si>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</si>
  <si>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</si>
  <si>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</si>
  <si>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</si>
  <si>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</si>
  <si>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</si>
  <si>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</si>
  <si>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</si>
  <si>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</si>
  <si>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</si>
  <si>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</si>
  <si>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</si>
  <si>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</si>
  <si>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</si>
  <si>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</si>
  <si>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</si>
  <si>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</si>
  <si>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</si>
  <si>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</si>
  <si>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</si>
  <si>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</si>
  <si>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</si>
  <si>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</si>
  <si>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</si>
  <si>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</si>
  <si>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</si>
  <si>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</si>
  <si>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</si>
  <si>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</si>
  <si>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</si>
  <si>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</si>
  <si>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</si>
  <si>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</si>
  <si>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</si>
  <si>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</si>
  <si>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</si>
  <si>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</si>
  <si>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</si>
  <si>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</si>
  <si>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</si>
  <si>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</si>
  <si>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</si>
  <si>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</si>
  <si>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</si>
  <si>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</si>
  <si>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</si>
  <si>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</si>
  <si>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</si>
  <si>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</si>
  <si>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</si>
  <si>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</si>
  <si>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</si>
  <si>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</si>
  <si>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</si>
  <si>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</si>
  <si>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</si>
  <si>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</si>
  <si>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</si>
  <si>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</si>
  <si>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</si>
  <si>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</si>
  <si>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</si>
  <si>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</si>
  <si>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</si>
  <si>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</si>
  <si>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</si>
  <si>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</si>
  <si>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</si>
  <si>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</si>
  <si>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</si>
  <si>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</si>
  <si>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</si>
  <si>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</si>
  <si>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</si>
  <si>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</si>
  <si>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</si>
  <si>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</si>
  <si>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</si>
  <si>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</si>
  <si>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</si>
  <si>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</si>
  <si>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</si>
  <si>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</si>
  <si>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</si>
  <si>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</si>
  <si>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</si>
  <si>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</si>
  <si>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</si>
  <si>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</si>
  <si>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</si>
  <si>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</si>
  <si>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</si>
  <si>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</si>
  <si>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</si>
  <si>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</si>
  <si>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</si>
  <si>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</si>
  <si>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</si>
  <si>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</si>
  <si>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</si>
  <si>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</si>
  <si>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</si>
  <si>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</si>
  <si>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</si>
  <si>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</si>
  <si>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</si>
  <si>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</si>
  <si>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</si>
  <si>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</si>
  <si>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</si>
  <si>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</si>
  <si>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</si>
  <si>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</si>
  <si>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</si>
  <si>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</si>
  <si>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</si>
  <si>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</si>
  <si>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</si>
  <si>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</si>
  <si>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</si>
  <si>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</si>
  <si>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</si>
  <si>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</si>
  <si>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</si>
  <si>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</si>
  <si>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</si>
  <si>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</si>
  <si>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</si>
  <si>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</si>
  <si>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</si>
  <si>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</si>
  <si>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</si>
  <si>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</si>
  <si>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</si>
  <si>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</si>
  <si>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</si>
  <si>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</si>
  <si>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</si>
  <si>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</si>
  <si>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</si>
  <si>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</si>
  <si>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</si>
  <si>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</si>
  <si>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</si>
  <si>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</si>
  <si>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</si>
  <si>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</si>
  <si>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</si>
  <si>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</si>
  <si>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</si>
  <si>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</si>
  <si>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</si>
  <si>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</si>
  <si>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</si>
  <si>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</si>
  <si>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</si>
  <si>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</si>
  <si>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</si>
  <si>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</si>
  <si>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</si>
  <si>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</si>
  <si>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</si>
  <si>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</si>
  <si>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</si>
  <si>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</si>
  <si>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</si>
  <si>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</si>
  <si>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</si>
  <si>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</si>
  <si>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</si>
  <si>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</si>
  <si>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</si>
  <si>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</si>
  <si>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</si>
  <si>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</si>
  <si>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</si>
  <si>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</si>
  <si>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</si>
  <si>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</si>
  <si>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</si>
  <si>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</si>
  <si>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</si>
  <si>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</si>
  <si>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</si>
  <si>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</si>
  <si>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</si>
  <si>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</si>
  <si>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</si>
  <si>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</si>
  <si>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</si>
  <si>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</si>
  <si>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</si>
  <si>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</si>
  <si>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</si>
  <si>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</si>
  <si>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</si>
  <si>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</si>
  <si>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</si>
  <si>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</si>
  <si>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</si>
  <si>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</si>
  <si>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</si>
  <si>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</si>
  <si>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</si>
  <si>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</si>
  <si>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</si>
  <si>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</si>
  <si>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</si>
  <si>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</si>
  <si>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</si>
  <si>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</si>
  <si>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</si>
  <si>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</si>
  <si>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</si>
  <si>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</si>
  <si>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</si>
  <si>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</si>
  <si>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</si>
  <si>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</si>
  <si>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</si>
  <si>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</si>
  <si>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</si>
  <si>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</si>
  <si>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</si>
  <si>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</si>
  <si>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</si>
  <si>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</si>
  <si>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</si>
  <si>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</si>
  <si>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</si>
  <si>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</si>
  <si>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</si>
  <si>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</si>
  <si>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</si>
  <si>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</si>
  <si>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</si>
  <si>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</si>
  <si>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</si>
  <si>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</si>
  <si>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</si>
  <si>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</si>
  <si>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</si>
  <si>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</si>
  <si>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</si>
  <si>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</si>
  <si>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</si>
  <si>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</si>
  <si>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</si>
  <si>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</si>
  <si>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</si>
  <si>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</si>
  <si>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</si>
  <si>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</si>
  <si>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</si>
  <si>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</si>
  <si>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</si>
  <si>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</si>
  <si>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</si>
  <si>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</si>
  <si>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</si>
  <si>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</si>
  <si>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</si>
  <si>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</si>
  <si>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</si>
  <si>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</si>
  <si>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</si>
  <si>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</si>
  <si>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</si>
  <si>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</si>
  <si>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</si>
  <si>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</si>
  <si>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</si>
  <si>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</si>
  <si>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</si>
  <si>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</si>
  <si>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</si>
  <si>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</si>
  <si>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</si>
  <si>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</si>
  <si>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</si>
  <si>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</si>
  <si>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</si>
  <si>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</si>
  <si>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</si>
  <si>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</si>
  <si>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</si>
  <si>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</si>
  <si>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</si>
  <si>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</si>
  <si>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</si>
  <si>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</si>
  <si>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</si>
  <si>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</si>
  <si>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</si>
  <si>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</si>
  <si>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</si>
  <si>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</si>
  <si>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</si>
  <si>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</si>
  <si>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</si>
  <si>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</si>
  <si>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</si>
  <si>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</si>
  <si>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</si>
  <si>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</si>
  <si>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</si>
  <si>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</si>
  <si>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</si>
  <si>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</si>
  <si>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</si>
  <si>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</si>
  <si>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</si>
  <si>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</si>
  <si>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</si>
  <si>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</si>
  <si>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</si>
  <si>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</si>
  <si>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</si>
  <si>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</si>
  <si>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</si>
  <si>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</si>
  <si>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</si>
  <si>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</si>
  <si>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</si>
  <si>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</si>
  <si>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</si>
  <si>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</si>
  <si>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</si>
  <si>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</si>
  <si>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</si>
  <si>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</si>
  <si>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</si>
  <si>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</si>
  <si>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</si>
  <si>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</si>
  <si>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</si>
  <si>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</si>
  <si>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</si>
  <si>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</si>
  <si>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</si>
  <si>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</si>
  <si>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</si>
  <si>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</si>
  <si>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</si>
  <si>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</si>
  <si>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</si>
  <si>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</si>
  <si>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</si>
  <si>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</si>
  <si>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</si>
  <si>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</si>
  <si>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</si>
  <si>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</si>
  <si>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</si>
  <si>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</si>
  <si>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</si>
  <si>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</si>
  <si>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</si>
  <si>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</si>
  <si>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</si>
  <si>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</si>
  <si>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</si>
  <si>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</si>
  <si>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</si>
  <si>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</si>
  <si>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</si>
  <si>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</si>
  <si>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</si>
  <si>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</si>
  <si>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</si>
  <si>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</si>
  <si>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</si>
  <si>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</si>
  <si>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</si>
  <si>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</si>
  <si>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</si>
  <si>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</si>
  <si>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</si>
  <si>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</si>
  <si>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</si>
  <si>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</si>
  <si>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</si>
  <si>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</si>
  <si>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</si>
  <si>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</si>
  <si>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</si>
  <si>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</si>
  <si>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</si>
  <si>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</si>
  <si>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</si>
  <si>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</si>
  <si>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</si>
  <si>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</si>
  <si>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</si>
  <si>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</si>
  <si>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</si>
  <si>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</si>
  <si>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</si>
  <si>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</si>
  <si>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</si>
  <si>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</si>
  <si>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</si>
  <si>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</si>
  <si>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</si>
  <si>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</si>
  <si>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</si>
  <si>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</si>
  <si>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</si>
  <si>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</si>
  <si>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</si>
  <si>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</si>
  <si>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</si>
  <si>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</si>
  <si>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</si>
  <si>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</si>
  <si>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</si>
  <si>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</si>
  <si>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</si>
  <si>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</si>
  <si>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</si>
  <si>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</si>
  <si>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</si>
  <si>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</si>
  <si>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</si>
  <si>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</si>
  <si>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</si>
  <si>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</si>
  <si>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</si>
  <si>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</si>
  <si>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</si>
  <si>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</si>
  <si>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</si>
  <si>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</si>
  <si>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</si>
  <si>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</si>
  <si>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</si>
  <si>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</si>
  <si>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</si>
  <si>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</si>
  <si>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</si>
  <si>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</si>
  <si>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</si>
  <si>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</si>
  <si>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</si>
  <si>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</si>
  <si>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</si>
  <si>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</si>
  <si>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</si>
  <si>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</si>
  <si>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</si>
  <si>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</si>
  <si>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</si>
  <si>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</si>
  <si>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</si>
  <si>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</si>
  <si>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</si>
  <si>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</si>
  <si>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</si>
  <si>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</si>
  <si>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</si>
  <si>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</si>
  <si>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</si>
  <si>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</si>
  <si>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</si>
  <si>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</si>
  <si>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</si>
  <si>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</si>
  <si>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</si>
  <si>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</si>
  <si>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</si>
  <si>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</si>
  <si>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</si>
  <si>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</si>
  <si>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</si>
  <si>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</si>
  <si>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</si>
  <si>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</si>
  <si>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</si>
  <si>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</si>
  <si>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</si>
  <si>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</si>
  <si>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</si>
  <si>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</si>
  <si>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</si>
  <si>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</si>
  <si>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</si>
  <si>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</si>
  <si>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</si>
  <si>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</si>
  <si>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</si>
  <si>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</si>
  <si>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</si>
  <si>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</si>
  <si>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</si>
  <si>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</si>
  <si>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</si>
  <si>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</si>
  <si>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</si>
  <si>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</si>
  <si>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</si>
  <si>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</si>
  <si>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</si>
  <si>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</si>
  <si>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</si>
  <si>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</si>
  <si>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</si>
  <si>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</si>
  <si>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</si>
  <si>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</si>
  <si>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</si>
  <si>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</si>
  <si>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</si>
  <si>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</si>
  <si>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</si>
  <si>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</si>
  <si>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</si>
  <si>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</si>
  <si>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</si>
  <si>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</si>
  <si>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</si>
  <si>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</si>
  <si>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</si>
  <si>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</si>
  <si>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</si>
  <si>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</si>
  <si>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</si>
  <si>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</si>
  <si>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</si>
  <si>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</si>
  <si>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</si>
  <si>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</si>
  <si>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</si>
  <si>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</si>
  <si>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</si>
  <si>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</si>
  <si>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</si>
  <si>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</si>
  <si>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</si>
  <si>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</si>
  <si>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</si>
  <si>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</si>
  <si>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</si>
  <si>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</si>
  <si>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</si>
  <si>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</si>
  <si>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</si>
  <si>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</si>
  <si>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</si>
  <si>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</si>
  <si>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</si>
  <si>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</si>
  <si>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</si>
  <si>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</si>
  <si>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</si>
  <si>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</si>
  <si>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</si>
  <si>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</si>
  <si>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</si>
  <si>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</si>
  <si>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</si>
  <si>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</si>
  <si>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</si>
  <si>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</si>
  <si>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</si>
  <si>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</si>
  <si>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</si>
  <si>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</si>
  <si>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</si>
  <si>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</si>
  <si>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</si>
  <si>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</si>
  <si>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</si>
  <si>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</si>
  <si>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</si>
  <si>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</si>
  <si>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</si>
  <si>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</si>
  <si>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</si>
  <si>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</si>
  <si>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</si>
  <si>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</si>
  <si>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</si>
  <si>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</si>
  <si>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</si>
  <si>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</si>
  <si>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</si>
  <si>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</si>
  <si>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</si>
  <si>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</si>
  <si>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</si>
  <si>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</si>
  <si>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</si>
  <si>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</si>
  <si>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</si>
  <si>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</si>
  <si>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</si>
  <si>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</si>
  <si>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</si>
  <si>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</si>
  <si>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</si>
  <si>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</si>
  <si>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</si>
  <si>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</si>
  <si>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</si>
  <si>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</si>
  <si>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</si>
  <si>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</si>
  <si>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</si>
  <si>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</si>
  <si>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</si>
  <si>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</si>
  <si>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</si>
  <si>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</si>
  <si>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</si>
  <si>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</si>
  <si>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</si>
  <si>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</si>
  <si>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</si>
  <si>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</si>
  <si>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</si>
  <si>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</si>
  <si>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</si>
  <si>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</si>
  <si>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</si>
  <si>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</si>
  <si>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</si>
  <si>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</si>
  <si>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</si>
  <si>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</si>
  <si>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</si>
  <si>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</si>
  <si>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</si>
  <si>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</si>
  <si>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</si>
  <si>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</si>
  <si>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</si>
  <si>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</si>
  <si>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</si>
  <si>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</si>
  <si>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</si>
  <si>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</si>
  <si>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</si>
  <si>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</si>
  <si>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</si>
  <si>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</si>
  <si>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</si>
  <si>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</si>
  <si>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</si>
  <si>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</si>
  <si>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</si>
  <si>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</si>
  <si>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</si>
  <si>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</si>
  <si>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</si>
  <si>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</si>
  <si>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</si>
  <si>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</si>
  <si>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</si>
  <si>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</si>
  <si>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</si>
  <si>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</si>
  <si>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</si>
  <si>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</si>
  <si>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</si>
  <si>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</si>
  <si>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</si>
  <si>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</si>
  <si>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</si>
  <si>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</si>
  <si>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</si>
  <si>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</si>
  <si>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</si>
  <si>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</si>
  <si>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</si>
  <si>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</si>
  <si>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</si>
  <si>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</si>
  <si>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</si>
  <si>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</si>
  <si>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</si>
  <si>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</si>
  <si>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</si>
  <si>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</si>
  <si>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</si>
  <si>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</si>
  <si>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</si>
  <si>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</si>
  <si>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</si>
  <si>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</si>
  <si>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</si>
  <si>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</si>
  <si>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</si>
  <si>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</si>
  <si>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</si>
  <si>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</si>
  <si>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</si>
  <si>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</si>
  <si>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</si>
  <si>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</si>
  <si>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</si>
  <si>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</si>
  <si>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</si>
  <si>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</si>
  <si>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</si>
  <si>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</si>
  <si>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</si>
  <si>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</si>
  <si>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</si>
  <si>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</si>
  <si>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</si>
  <si>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</si>
  <si>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</si>
  <si>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</si>
  <si>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</si>
  <si>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</si>
  <si>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</si>
  <si>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</si>
  <si>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</si>
  <si>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</si>
  <si>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</si>
  <si>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</si>
  <si>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</si>
  <si>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</si>
  <si>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</si>
  <si>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</si>
  <si>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</si>
  <si>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</si>
  <si>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</si>
  <si>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</si>
  <si>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</si>
  <si>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</si>
  <si>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</si>
  <si>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</si>
  <si>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</si>
  <si>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</si>
  <si>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</si>
  <si>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</si>
  <si>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</si>
  <si>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</si>
  <si>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</si>
  <si>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</si>
  <si>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</si>
  <si>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</si>
  <si>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</si>
  <si>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</si>
  <si>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</si>
  <si>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</si>
  <si>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</si>
  <si>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</si>
  <si>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</si>
  <si>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</si>
  <si>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</si>
  <si>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</si>
  <si>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</si>
  <si>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</si>
  <si>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</si>
  <si>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</si>
  <si>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</si>
  <si>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</si>
  <si>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</si>
  <si>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</si>
  <si>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</si>
  <si>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</si>
  <si>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</si>
  <si>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</si>
  <si>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</si>
  <si>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</si>
  <si>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</si>
  <si>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</si>
  <si>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</si>
  <si>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</si>
  <si>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</si>
  <si>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</si>
  <si>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</si>
  <si>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</si>
  <si>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</si>
  <si>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</si>
  <si>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</si>
  <si>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</si>
  <si>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</si>
  <si>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</si>
  <si>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</si>
  <si>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</si>
  <si>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</si>
  <si>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</si>
  <si>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</si>
  <si>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</si>
  <si>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</si>
  <si>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</si>
  <si>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</si>
  <si>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</si>
  <si>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</si>
  <si>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</si>
  <si>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</si>
  <si>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</si>
  <si>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</si>
  <si>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</si>
  <si>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</si>
  <si>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</si>
  <si>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</si>
  <si>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</si>
  <si>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</si>
  <si>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</si>
  <si>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</si>
  <si>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</si>
  <si>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</si>
  <si>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</si>
  <si>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</si>
  <si>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</si>
  <si>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</si>
  <si>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</si>
  <si>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</si>
  <si>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</si>
  <si>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</si>
  <si>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</si>
  <si>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</si>
  <si>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</si>
  <si>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</si>
  <si>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</si>
  <si>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</si>
  <si>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</si>
  <si>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</si>
  <si>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</si>
  <si>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</si>
  <si>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</si>
  <si>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</si>
  <si>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</si>
  <si>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</si>
  <si>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</si>
  <si>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</si>
  <si>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</si>
  <si>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</si>
  <si>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</si>
  <si>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</si>
  <si>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</si>
  <si>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</si>
  <si>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</si>
  <si>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</si>
  <si>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</si>
  <si>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</si>
  <si>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</si>
  <si>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</si>
  <si>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</si>
  <si>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</si>
  <si>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</si>
  <si>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</si>
  <si>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</si>
  <si>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</si>
  <si>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</si>
  <si>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</si>
  <si>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</si>
  <si>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</si>
  <si>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</si>
  <si>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</si>
  <si>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</si>
  <si>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</si>
  <si>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</si>
  <si>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</si>
  <si>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</si>
  <si>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</si>
  <si>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</si>
  <si>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</si>
  <si>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</si>
  <si>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</si>
  <si>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</si>
  <si>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</si>
  <si>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</si>
  <si>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</si>
  <si>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</si>
  <si>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</si>
  <si>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</si>
  <si>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</si>
  <si>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</si>
  <si>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</si>
  <si>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</si>
  <si>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</si>
  <si>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</si>
  <si>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</si>
  <si>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</si>
  <si>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</si>
  <si>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</si>
  <si>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</si>
  <si>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</si>
  <si>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</si>
  <si>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</si>
  <si>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</si>
  <si>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</si>
  <si>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</si>
  <si>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</si>
  <si>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</si>
  <si>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</si>
  <si>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</si>
  <si>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</si>
  <si>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</si>
  <si>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</si>
  <si>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</si>
  <si>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</si>
  <si>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</si>
  <si>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</si>
  <si>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</si>
  <si>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</si>
  <si>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</si>
  <si>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</si>
  <si>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</si>
  <si>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</si>
  <si>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</si>
  <si>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</si>
  <si>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</si>
  <si>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</si>
  <si>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</si>
  <si>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</si>
  <si>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</si>
  <si>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</si>
  <si>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</si>
  <si>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</si>
  <si>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</si>
  <si>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</si>
  <si>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</si>
  <si>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</si>
  <si>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</si>
  <si>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</si>
  <si>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</si>
  <si>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</si>
  <si>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</si>
  <si>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</si>
  <si>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</si>
  <si>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</si>
  <si>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</si>
  <si>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</si>
  <si>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</si>
  <si>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</si>
  <si>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</si>
  <si>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</si>
  <si>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</si>
  <si>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</si>
  <si>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</si>
  <si>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</si>
  <si>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</si>
  <si>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</si>
  <si>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</si>
  <si>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</si>
  <si>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</si>
  <si>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</si>
  <si>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</si>
  <si>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</si>
  <si>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</si>
  <si>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</si>
  <si>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</si>
  <si>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</si>
  <si>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</si>
  <si>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</si>
  <si>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</si>
  <si>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</si>
  <si>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</si>
  <si>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</si>
  <si>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</si>
  <si>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</si>
  <si>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</si>
  <si>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</si>
  <si>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</si>
  <si>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</si>
  <si>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</si>
  <si>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</si>
  <si>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</si>
  <si>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</si>
  <si>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</si>
  <si>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</si>
  <si>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</si>
  <si>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</si>
  <si>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</si>
  <si>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</si>
  <si>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</si>
  <si>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</si>
  <si>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</si>
  <si>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</si>
  <si>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</si>
  <si>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</si>
  <si>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</si>
  <si>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</si>
  <si>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</si>
  <si>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</si>
  <si>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</si>
  <si>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</si>
  <si>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</si>
  <si>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</si>
  <si>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</si>
  <si>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</si>
  <si>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</si>
  <si>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</si>
  <si>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</si>
  <si>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</si>
  <si>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</si>
  <si>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</si>
  <si>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</si>
  <si>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</si>
  <si>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</si>
  <si>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</si>
  <si>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</si>
  <si>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</si>
  <si>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</si>
  <si>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</si>
  <si>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</si>
  <si>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</si>
  <si>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</si>
  <si>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</si>
  <si>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</si>
  <si>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</si>
  <si>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</si>
  <si>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</si>
  <si>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</si>
  <si>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</si>
  <si>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</si>
  <si>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</si>
  <si>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</si>
  <si>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</si>
  <si>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</si>
  <si>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</si>
  <si>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</si>
  <si>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</si>
  <si>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</si>
  <si>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</si>
  <si>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</si>
  <si>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</si>
  <si>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</si>
  <si>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</si>
  <si>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</si>
  <si>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</si>
  <si>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</si>
  <si>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</si>
  <si>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</si>
  <si>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</si>
  <si>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</si>
  <si>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</si>
  <si>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</si>
  <si>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</si>
  <si>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</si>
  <si>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</si>
  <si>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</si>
  <si>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</si>
  <si>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</si>
  <si>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</si>
  <si>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</si>
  <si>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</si>
  <si>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</si>
  <si>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</si>
  <si>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</si>
  <si>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</si>
  <si>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</si>
  <si>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</si>
  <si>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</si>
  <si>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</si>
  <si>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</si>
  <si>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</si>
  <si>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</si>
  <si>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</si>
  <si>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</si>
  <si>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</si>
  <si>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</si>
  <si>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</si>
  <si>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</si>
  <si>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</si>
  <si>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</si>
  <si>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</si>
  <si>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</si>
  <si>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</si>
  <si>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</si>
  <si>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</si>
  <si>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</si>
  <si>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</si>
  <si>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</si>
  <si>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</si>
  <si>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</si>
  <si>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</si>
  <si>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</si>
  <si>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</si>
  <si>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</si>
  <si>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</si>
  <si>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</si>
  <si>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</si>
  <si>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</si>
  <si>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</si>
  <si>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</si>
  <si>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</si>
  <si>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</si>
  <si>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</si>
  <si>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</si>
  <si>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</si>
  <si>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</si>
  <si>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</si>
  <si>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</si>
  <si>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</si>
  <si>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</si>
  <si>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</si>
  <si>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</si>
  <si>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</si>
  <si>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</si>
  <si>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</si>
  <si>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</si>
  <si>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</si>
  <si>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</si>
  <si>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</si>
  <si>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</si>
  <si>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</si>
  <si>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</si>
  <si>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</si>
  <si>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</si>
  <si>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</si>
  <si>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</si>
  <si>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</si>
  <si>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</si>
  <si>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</si>
  <si>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</si>
  <si>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</si>
  <si>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</si>
  <si>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</si>
  <si>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</si>
  <si>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</si>
  <si>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</si>
  <si>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</si>
  <si>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</si>
  <si>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</si>
  <si>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</si>
  <si>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</si>
  <si>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</si>
  <si>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</si>
  <si>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</si>
  <si>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</si>
  <si>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</si>
  <si>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</si>
  <si>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</si>
  <si>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</si>
  <si>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</si>
  <si>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</si>
  <si>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</si>
  <si>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</si>
  <si>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</si>
  <si>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</si>
  <si>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</si>
  <si>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</si>
  <si>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</si>
  <si>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</si>
  <si>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</si>
  <si>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</si>
  <si>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</si>
  <si>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</si>
  <si>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</si>
  <si>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</si>
  <si>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</si>
  <si>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</si>
  <si>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</si>
  <si>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</si>
  <si>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</si>
  <si>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</si>
  <si>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</si>
  <si>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</si>
  <si>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</si>
  <si>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</si>
  <si>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</si>
  <si>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</si>
  <si>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</si>
  <si>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</si>
  <si>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</si>
  <si>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</si>
  <si>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</si>
  <si>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</si>
  <si>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</si>
  <si>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</si>
  <si>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</si>
  <si>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</si>
  <si>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</si>
  <si>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</si>
  <si>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</si>
  <si>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</si>
  <si>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</si>
  <si>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</si>
  <si>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</si>
  <si>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</si>
  <si>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</si>
  <si>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</si>
  <si>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</si>
  <si>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</si>
  <si>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</si>
  <si>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</si>
  <si>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</si>
  <si>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</si>
  <si>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</si>
  <si>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</si>
  <si>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</si>
  <si>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</si>
  <si>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</si>
  <si>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</si>
  <si>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</si>
  <si>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</si>
  <si>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</si>
  <si>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</si>
  <si>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</si>
  <si>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</si>
  <si>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</si>
  <si>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</si>
  <si>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</si>
  <si>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</si>
  <si>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</si>
  <si>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</si>
  <si>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</si>
  <si>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</si>
  <si>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</si>
  <si>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</si>
  <si>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</si>
  <si>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</si>
  <si>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</si>
  <si>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</si>
  <si>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</si>
  <si>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</si>
  <si>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</si>
  <si>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</si>
  <si>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</si>
  <si>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</si>
  <si>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</si>
  <si>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</si>
  <si>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</si>
  <si>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</si>
  <si>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</si>
  <si>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</si>
  <si>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</si>
  <si>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</si>
  <si>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</si>
  <si>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</si>
  <si>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</si>
  <si>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</si>
  <si>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</si>
  <si>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</si>
  <si>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</si>
  <si>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</si>
  <si>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</si>
  <si>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</si>
  <si>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</si>
  <si>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</si>
  <si>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</si>
  <si>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</si>
  <si>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</si>
  <si>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</si>
  <si>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</si>
  <si>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</si>
  <si>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</si>
  <si>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</si>
  <si>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</si>
  <si>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</si>
  <si>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</si>
  <si>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</si>
  <si>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</si>
  <si>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</si>
  <si>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</si>
  <si>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</si>
  <si>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</si>
  <si>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</si>
  <si>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</si>
  <si>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</si>
  <si>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</si>
  <si>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</si>
  <si>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</si>
  <si>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</si>
  <si>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</si>
  <si>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</si>
  <si>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</si>
  <si>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</si>
  <si>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</si>
  <si>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</si>
  <si>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</si>
  <si>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</si>
  <si>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</si>
  <si>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</si>
  <si>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</si>
  <si>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</si>
  <si>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</si>
  <si>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</si>
  <si>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</si>
  <si>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</si>
  <si>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</si>
  <si>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</si>
  <si>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</si>
  <si>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</si>
  <si>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</si>
  <si>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</si>
  <si>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</si>
  <si>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</si>
  <si>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</si>
  <si>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</si>
  <si>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</si>
  <si>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</si>
  <si>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</si>
  <si>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</si>
  <si>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</si>
  <si>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</si>
  <si>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</si>
  <si>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</si>
  <si>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</si>
  <si>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</si>
  <si>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</si>
  <si>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</si>
  <si>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</si>
  <si>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</si>
  <si>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</si>
  <si>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</si>
  <si>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</si>
  <si>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</si>
  <si>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</si>
  <si>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</si>
  <si>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</si>
  <si>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</si>
  <si>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</si>
  <si>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</si>
  <si>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</si>
  <si>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</si>
  <si>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</si>
  <si>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</si>
  <si>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</si>
  <si>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</si>
  <si>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</si>
  <si>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</si>
  <si>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</si>
  <si>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</si>
  <si>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</si>
  <si>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</si>
  <si>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</si>
  <si>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</si>
  <si>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</si>
  <si>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</si>
  <si>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</si>
  <si>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</si>
  <si>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</si>
  <si>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</si>
  <si>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</si>
  <si>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</si>
  <si>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</si>
  <si>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</si>
  <si>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</si>
  <si>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</si>
  <si>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</si>
  <si>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</si>
  <si>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</si>
  <si>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</si>
  <si>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</si>
  <si>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</si>
  <si>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</si>
  <si>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</si>
  <si>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</si>
  <si>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</si>
  <si>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</si>
  <si>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</si>
  <si>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</si>
  <si>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</si>
  <si>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</si>
  <si>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</si>
  <si>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</si>
  <si>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</si>
  <si>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</si>
  <si>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</si>
  <si>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</si>
  <si>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</si>
  <si>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</si>
  <si>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</si>
  <si>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</si>
  <si>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</si>
  <si>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</si>
  <si>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</si>
  <si>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</si>
  <si>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</si>
  <si>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</si>
  <si>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</si>
  <si>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</si>
  <si>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</si>
  <si>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</si>
  <si>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</si>
  <si>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</si>
  <si>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</si>
  <si>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</si>
  <si>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</si>
  <si>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</si>
  <si>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</si>
  <si>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</si>
  <si>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</si>
  <si>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</si>
  <si>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</si>
  <si>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</si>
  <si>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</si>
  <si>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</si>
  <si>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</si>
  <si>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</si>
  <si>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</si>
  <si>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</si>
  <si>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</si>
  <si>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</si>
  <si>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</si>
  <si>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</si>
  <si>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</si>
  <si>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</si>
  <si>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</si>
  <si>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</si>
  <si>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</si>
  <si>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</si>
  <si>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</si>
  <si>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</si>
  <si>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</si>
  <si>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</si>
  <si>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</si>
  <si>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</si>
  <si>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</si>
  <si>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</si>
  <si>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</si>
  <si>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</si>
  <si>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</si>
  <si>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</si>
  <si>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</si>
  <si>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</si>
  <si>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</si>
  <si>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</si>
  <si>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</si>
  <si>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</si>
  <si>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</si>
  <si>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</si>
  <si>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</si>
  <si>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</si>
  <si>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</si>
  <si>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</si>
  <si>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</si>
  <si>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</si>
  <si>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</si>
  <si>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</si>
  <si>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</si>
  <si>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</si>
  <si>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</si>
  <si>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</si>
  <si>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</si>
  <si>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</si>
  <si>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</si>
  <si>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</si>
  <si>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</si>
  <si>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</si>
  <si>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</si>
  <si>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</si>
  <si>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</si>
  <si>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</si>
  <si>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</si>
  <si>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</si>
  <si>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</si>
  <si>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</si>
  <si>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</si>
  <si>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</si>
  <si>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</si>
  <si>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</si>
  <si>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</si>
  <si>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</si>
  <si>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</si>
  <si>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</si>
  <si>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</si>
  <si>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</si>
  <si>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</si>
  <si>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</si>
  <si>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</si>
  <si>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</si>
  <si>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</si>
  <si>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</si>
  <si>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</si>
  <si>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</si>
  <si>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</si>
  <si>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</si>
  <si>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</si>
  <si>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</si>
  <si>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</si>
  <si>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</si>
  <si>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</si>
  <si>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</si>
  <si>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</si>
  <si>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</si>
  <si>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</si>
  <si>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</si>
  <si>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</si>
  <si>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</si>
  <si>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</si>
  <si>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</si>
  <si>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</si>
  <si>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</si>
  <si>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</si>
  <si>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</si>
  <si>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</si>
  <si>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</si>
  <si>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</si>
  <si>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</si>
  <si>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</si>
  <si>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</si>
  <si>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</si>
  <si>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</si>
  <si>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</si>
  <si>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</si>
  <si>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</si>
  <si>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</si>
  <si>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</si>
  <si>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</si>
  <si>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</si>
  <si>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</si>
  <si>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</si>
  <si>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</si>
  <si>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</si>
  <si>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</si>
  <si>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</si>
  <si>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</si>
  <si>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</si>
  <si>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</si>
  <si>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</si>
  <si>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</si>
  <si>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</si>
  <si>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</si>
  <si>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</si>
  <si>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</si>
  <si>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</si>
  <si>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</si>
  <si>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</si>
  <si>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</si>
  <si>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</si>
  <si>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</si>
  <si>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</si>
  <si>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</si>
  <si>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</si>
  <si>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</si>
  <si>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</si>
  <si>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</si>
  <si>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</si>
  <si>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</si>
  <si>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</si>
  <si>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</si>
  <si>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</si>
  <si>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</si>
  <si>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</si>
  <si>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</si>
  <si>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</si>
  <si>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</si>
  <si>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</si>
  <si>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</si>
  <si>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</si>
  <si>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</si>
  <si>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</si>
  <si>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</si>
  <si>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</si>
  <si>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</si>
  <si>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</si>
  <si>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</si>
  <si>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</si>
  <si>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</si>
  <si>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</si>
  <si>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</si>
  <si>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</si>
  <si>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</si>
  <si>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</si>
  <si>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</si>
  <si>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</si>
  <si>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</si>
  <si>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</si>
  <si>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</si>
  <si>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</si>
  <si>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</si>
  <si>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</si>
  <si>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</si>
  <si>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</si>
  <si>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</si>
  <si>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</si>
  <si>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</si>
  <si>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</si>
  <si>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</si>
  <si>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</si>
  <si>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</si>
  <si>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</si>
  <si>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</si>
  <si>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</si>
  <si>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</si>
  <si>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</si>
  <si>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</si>
  <si>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</si>
  <si>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</si>
  <si>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</si>
  <si>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</si>
  <si>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</si>
  <si>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</si>
  <si>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</si>
  <si>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</si>
  <si>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</si>
  <si>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</si>
  <si>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</si>
  <si>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</si>
  <si>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</si>
  <si>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</si>
  <si>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</si>
  <si>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</si>
  <si>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</si>
  <si>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</si>
  <si>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</si>
  <si>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</si>
  <si>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</si>
  <si>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</si>
  <si>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</si>
  <si>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</si>
  <si>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</si>
  <si>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</si>
  <si>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</si>
  <si>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</si>
  <si>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</si>
  <si>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</si>
  <si>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</si>
  <si>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</si>
  <si>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</si>
  <si>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</si>
  <si>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</si>
  <si>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</si>
  <si>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</si>
  <si>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</si>
  <si>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</si>
  <si>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</si>
  <si>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</si>
  <si>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</si>
  <si>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</si>
  <si>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</si>
  <si>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</si>
  <si>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</si>
  <si>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</si>
  <si>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</si>
  <si>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</si>
  <si>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</si>
  <si>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</si>
  <si>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</si>
  <si>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</si>
  <si>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</si>
  <si>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</si>
  <si>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</si>
  <si>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</si>
  <si>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</si>
  <si>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</si>
  <si>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</si>
  <si>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</si>
  <si>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</si>
  <si>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</si>
  <si>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</si>
  <si>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</si>
  <si>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</si>
  <si>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</si>
  <si>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</si>
  <si>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</si>
  <si>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</si>
  <si>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</si>
  <si>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</si>
  <si>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</si>
  <si>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</si>
  <si>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</si>
  <si>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</si>
  <si>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</si>
  <si>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</si>
  <si>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</si>
  <si>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</si>
  <si>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</si>
  <si>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</si>
  <si>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</si>
  <si>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</si>
  <si>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</si>
  <si>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</si>
  <si>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</si>
  <si>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</si>
  <si>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</si>
  <si>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</si>
  <si>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</si>
  <si>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</si>
  <si>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</si>
  <si>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</si>
  <si>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</si>
  <si>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</si>
  <si>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</si>
  <si>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</si>
  <si>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</si>
  <si>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</si>
  <si>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</si>
  <si>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</si>
  <si>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</si>
  <si>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</si>
  <si>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</si>
  <si>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</si>
  <si>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</si>
  <si>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</si>
  <si>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</si>
  <si>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</si>
  <si>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</si>
  <si>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</si>
  <si>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</si>
  <si>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</si>
  <si>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</si>
  <si>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</si>
  <si>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</si>
  <si>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</si>
  <si>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</si>
  <si>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</si>
  <si>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</si>
  <si>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</si>
  <si>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</si>
  <si>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</si>
  <si>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</si>
  <si>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</si>
  <si>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</si>
  <si>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</si>
  <si>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</si>
  <si>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</si>
  <si>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</si>
  <si>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</si>
  <si>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</si>
  <si>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</si>
  <si>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</si>
  <si>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</si>
  <si>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</si>
  <si>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</si>
  <si>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</si>
  <si>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</si>
  <si>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</si>
  <si>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</si>
  <si>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</si>
  <si>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</si>
  <si>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</si>
  <si>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</si>
  <si>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</si>
  <si>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</si>
  <si>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</si>
  <si>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</si>
  <si>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</si>
  <si>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</si>
  <si>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</si>
  <si>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</si>
  <si>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</si>
  <si>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</si>
  <si>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</si>
  <si>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</si>
  <si>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</si>
  <si>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</si>
  <si>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</si>
  <si>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</si>
  <si>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</si>
  <si>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</si>
  <si>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</si>
  <si>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</si>
  <si>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</si>
  <si>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</si>
  <si>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</si>
  <si>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</si>
  <si>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</si>
  <si>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</si>
  <si>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</si>
  <si>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</si>
  <si>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</si>
  <si>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</si>
  <si>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</si>
  <si>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</si>
  <si>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</si>
  <si>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</si>
  <si>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</si>
  <si>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</si>
  <si>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</si>
  <si>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</si>
  <si>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</si>
  <si>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</si>
  <si>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</si>
  <si>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</si>
  <si>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</si>
  <si>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</si>
  <si>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</si>
  <si>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</si>
  <si>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</si>
  <si>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</si>
  <si>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</si>
  <si>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</si>
  <si>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</si>
  <si>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</si>
  <si>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</si>
  <si>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</si>
  <si>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</si>
  <si>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</si>
  <si>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</si>
  <si>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</si>
  <si>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</si>
  <si>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</si>
  <si>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</si>
  <si>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</si>
  <si>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</si>
  <si>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</si>
  <si>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</si>
  <si>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</si>
  <si>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</si>
  <si>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</si>
  <si>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</si>
  <si>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</si>
  <si>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</si>
  <si>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</si>
  <si>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</si>
  <si>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</si>
  <si>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</si>
  <si>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</si>
  <si>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</si>
  <si>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</si>
  <si>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</si>
  <si>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</si>
  <si>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</si>
  <si>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</si>
  <si>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</si>
  <si>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</si>
  <si>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</si>
  <si>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</si>
  <si>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</si>
  <si>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</si>
  <si>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</si>
  <si>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</si>
  <si>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</si>
  <si>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</si>
  <si>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</si>
  <si>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</si>
  <si>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</si>
  <si>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</si>
  <si>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</si>
  <si>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</si>
  <si>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</si>
  <si>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</si>
  <si>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</si>
  <si>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</si>
  <si>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</si>
  <si>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</si>
  <si>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</si>
  <si>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</si>
  <si>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</si>
  <si>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</si>
  <si>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</si>
  <si>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</si>
  <si>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</si>
  <si>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</si>
  <si>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</si>
  <si>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</si>
  <si>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</si>
  <si>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</si>
  <si>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</si>
  <si>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</si>
  <si>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</si>
  <si>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</si>
  <si>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</si>
  <si>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</si>
  <si>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</si>
  <si>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</si>
  <si>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</si>
  <si>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</si>
  <si>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</si>
  <si>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</si>
  <si>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</si>
  <si>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</si>
  <si>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</si>
  <si>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</si>
  <si>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</si>
  <si>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</si>
  <si>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</si>
  <si>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</si>
  <si>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</si>
  <si>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</si>
  <si>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</si>
  <si>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</si>
  <si>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</si>
  <si>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</si>
  <si>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</si>
  <si>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</si>
  <si>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</si>
  <si>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</si>
  <si>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</si>
  <si>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</si>
  <si>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</si>
  <si>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</si>
  <si>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</si>
  <si>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</si>
  <si>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</si>
  <si>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</si>
  <si>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</si>
  <si>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</si>
  <si>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</si>
  <si>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</si>
  <si>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</si>
  <si>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</si>
  <si>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</si>
  <si>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</si>
  <si>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</si>
  <si>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</si>
  <si>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</si>
  <si>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</si>
  <si>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</si>
  <si>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</si>
  <si>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</si>
  <si>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</si>
  <si>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</si>
  <si>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</si>
  <si>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</si>
  <si>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</si>
  <si>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</si>
  <si>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</si>
  <si>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</si>
  <si>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</si>
  <si>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</si>
  <si>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</si>
  <si>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</si>
  <si>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</si>
  <si>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</si>
  <si>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</si>
  <si>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</si>
  <si>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</si>
  <si>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</si>
  <si>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</si>
  <si>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</si>
  <si>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</si>
  <si>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</si>
  <si>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</si>
  <si>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</si>
  <si>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</si>
  <si>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</si>
  <si>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</si>
  <si>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</si>
  <si>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</si>
  <si>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</si>
  <si>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</si>
  <si>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</si>
  <si>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</si>
  <si>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</si>
  <si>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</si>
  <si>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</si>
  <si>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</si>
  <si>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</si>
  <si>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</si>
  <si>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</si>
  <si>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</si>
  <si>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</si>
  <si>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</si>
  <si>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</si>
  <si>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</si>
  <si>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</si>
  <si>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</si>
  <si>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</si>
  <si>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</si>
  <si>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</si>
  <si>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</si>
  <si>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</si>
  <si>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</si>
  <si>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</si>
  <si>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</si>
  <si>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</si>
  <si>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</si>
  <si>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</si>
  <si>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</si>
  <si>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</si>
  <si>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</si>
  <si>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</si>
  <si>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</si>
  <si>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</si>
  <si>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</si>
  <si>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</si>
  <si>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</si>
  <si>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</si>
  <si>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</si>
  <si>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</si>
  <si>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</si>
  <si>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</si>
  <si>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</si>
  <si>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</si>
  <si>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</si>
  <si>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</si>
  <si>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</si>
  <si>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</si>
  <si>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</si>
  <si>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</si>
  <si>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</si>
  <si>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</si>
  <si>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</si>
  <si>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</si>
  <si>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</si>
  <si>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</si>
  <si>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</si>
  <si>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</si>
  <si>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</si>
  <si>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</si>
  <si>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</si>
  <si>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</si>
  <si>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</si>
  <si>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</si>
  <si>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</si>
  <si>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</si>
  <si>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</si>
  <si>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</si>
  <si>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</si>
  <si>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</si>
  <si>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</si>
  <si>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</si>
  <si>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</si>
  <si>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</si>
  <si>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</si>
  <si>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</si>
  <si>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</si>
  <si>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</si>
  <si>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</si>
  <si>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</si>
  <si>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</si>
  <si>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</si>
  <si>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</si>
  <si>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</si>
  <si>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</si>
  <si>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</si>
  <si>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</si>
  <si>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</si>
  <si>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</si>
  <si>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</si>
  <si>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</si>
  <si>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</si>
  <si>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</si>
  <si>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</si>
  <si>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</si>
  <si>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</si>
  <si>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</si>
  <si>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</si>
  <si>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</si>
  <si>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</si>
  <si>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</si>
  <si>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</si>
  <si>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</si>
  <si>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</si>
  <si>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</si>
  <si>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</si>
  <si>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</si>
  <si>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</si>
  <si>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</si>
  <si>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</si>
  <si>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</si>
  <si>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</si>
  <si>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</si>
  <si>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</si>
  <si>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</si>
  <si>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</si>
  <si>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</si>
  <si>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</si>
  <si>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</si>
  <si>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</si>
  <si>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</si>
  <si>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</si>
  <si>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</si>
  <si>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</si>
  <si>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</si>
  <si>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</si>
  <si>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</si>
  <si>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</si>
  <si>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</si>
  <si>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</si>
  <si>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</si>
  <si>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</si>
  <si>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</si>
  <si>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</si>
  <si>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</si>
  <si>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</si>
  <si>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</si>
  <si>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</si>
  <si>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</si>
  <si>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</si>
  <si>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</si>
  <si>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</si>
  <si>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</si>
  <si>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</si>
  <si>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</si>
  <si>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</si>
  <si>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</si>
  <si>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</si>
  <si>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</si>
  <si>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</si>
  <si>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</si>
  <si>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</si>
  <si>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</si>
  <si>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</si>
  <si>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</si>
  <si>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</si>
  <si>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</si>
  <si>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</si>
  <si>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</si>
  <si>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</si>
  <si>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</si>
  <si>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</si>
  <si>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</si>
  <si>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</si>
  <si>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</si>
  <si>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</si>
  <si>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</si>
  <si>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</si>
  <si>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</si>
  <si>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</si>
  <si>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</si>
  <si>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</si>
  <si>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</si>
  <si>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</si>
  <si>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</si>
  <si>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</si>
  <si>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</si>
  <si>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</si>
  <si>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</si>
  <si>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</si>
  <si>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</si>
  <si>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</si>
  <si>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</si>
  <si>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</si>
  <si>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</si>
  <si>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</si>
  <si>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</si>
  <si>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</si>
  <si>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</si>
  <si>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</si>
  <si>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</si>
  <si>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</si>
  <si>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</si>
  <si>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</si>
  <si>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</si>
  <si>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</si>
  <si>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</si>
  <si>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</si>
  <si>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</si>
  <si>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</si>
  <si>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</si>
  <si>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</si>
  <si>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</si>
  <si>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</si>
  <si>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</si>
  <si>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</si>
  <si>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</si>
  <si>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</si>
  <si>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</si>
  <si>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</si>
  <si>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</si>
  <si>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</si>
  <si>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</si>
  <si>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</si>
  <si>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</si>
  <si>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</si>
  <si>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</si>
  <si>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</si>
  <si>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</si>
  <si>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</si>
  <si>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</si>
  <si>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</si>
  <si>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</si>
  <si>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</si>
  <si>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</si>
  <si>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</si>
  <si>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</si>
  <si>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</si>
  <si>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</si>
  <si>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</si>
  <si>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</si>
  <si>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</si>
  <si>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</si>
  <si>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</si>
  <si>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</si>
  <si>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</si>
  <si>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</si>
  <si>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</si>
  <si>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</si>
  <si>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</si>
  <si>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</si>
  <si>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</si>
  <si>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</si>
  <si>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</si>
  <si>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</si>
  <si>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</si>
  <si>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</si>
  <si>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</si>
  <si>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</si>
  <si>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</si>
  <si>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</si>
  <si>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</si>
  <si>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</si>
  <si>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</si>
  <si>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</si>
  <si>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</si>
  <si>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</si>
  <si>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</si>
  <si>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</si>
  <si>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</si>
  <si>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</si>
  <si>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</si>
  <si>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</si>
  <si>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</si>
  <si>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</si>
  <si>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</si>
  <si>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</si>
  <si>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</si>
  <si>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</si>
  <si>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</si>
  <si>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</si>
  <si>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</si>
  <si>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</si>
  <si>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</si>
  <si>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</si>
  <si>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</si>
  <si>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</si>
  <si>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</si>
  <si>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</si>
  <si>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</si>
  <si>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</si>
  <si>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</si>
  <si>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</si>
  <si>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</si>
  <si>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</si>
  <si>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</si>
  <si>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</si>
  <si>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</si>
  <si>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</si>
  <si>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</si>
  <si>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</si>
  <si>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</si>
  <si>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</si>
  <si>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</si>
  <si>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</si>
  <si>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</si>
  <si>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</si>
  <si>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</si>
  <si>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</si>
  <si>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</si>
  <si>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</si>
  <si>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</si>
  <si>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</si>
  <si>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</si>
  <si>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</si>
  <si>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</si>
  <si>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</si>
  <si>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</si>
  <si>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</si>
  <si>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</si>
  <si>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</si>
  <si>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</si>
  <si>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</si>
  <si>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</si>
  <si>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</si>
  <si>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</si>
  <si>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</si>
  <si>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</si>
  <si>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</si>
  <si>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</si>
  <si>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</si>
  <si>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</si>
  <si>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</si>
  <si>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</si>
  <si>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</si>
  <si>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</si>
  <si>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</si>
  <si>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</si>
  <si>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</si>
  <si>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</si>
  <si>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</si>
  <si>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</si>
  <si>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</si>
  <si>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</si>
  <si>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</si>
  <si>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</si>
  <si>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</si>
  <si>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</si>
  <si>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</si>
  <si>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</si>
  <si>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</si>
  <si>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</si>
  <si>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</si>
  <si>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</si>
  <si>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</si>
  <si>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</si>
  <si>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</si>
  <si>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</si>
  <si>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</si>
  <si>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</si>
  <si>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</si>
  <si>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</si>
  <si>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</si>
  <si>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</si>
  <si>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</si>
  <si>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</si>
  <si>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</si>
  <si>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</si>
  <si>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</si>
  <si>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</si>
  <si>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</si>
  <si>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</si>
  <si>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</si>
  <si>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</si>
  <si>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</si>
  <si>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</si>
  <si>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</si>
  <si>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</si>
  <si>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</si>
  <si>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</si>
  <si>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</si>
  <si>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</si>
  <si>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</si>
  <si>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</si>
  <si>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</si>
  <si>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</si>
  <si>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</si>
  <si>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</si>
  <si>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</si>
  <si>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</si>
  <si>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</si>
  <si>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</si>
  <si>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</si>
  <si>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</si>
  <si>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</si>
  <si>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</si>
  <si>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</si>
  <si>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</si>
  <si>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</si>
  <si>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</si>
  <si>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</si>
  <si>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</si>
  <si>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</si>
  <si>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</si>
  <si>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</si>
  <si>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</si>
  <si>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</si>
  <si>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</si>
  <si>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</si>
  <si>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</si>
  <si>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</si>
  <si>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</si>
  <si>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</si>
  <si>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</si>
  <si>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</si>
  <si>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</si>
  <si>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</si>
  <si>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</si>
  <si>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</si>
  <si>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</si>
  <si>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</si>
  <si>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</si>
  <si>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</si>
  <si>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</si>
  <si>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</si>
  <si>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</si>
  <si>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</si>
  <si>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</si>
  <si>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</si>
  <si>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</si>
  <si>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</si>
  <si>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</si>
  <si>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</si>
  <si>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</si>
  <si>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</si>
  <si>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</si>
  <si>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</si>
  <si>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</si>
  <si>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</si>
  <si>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</si>
  <si>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</si>
  <si>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</si>
  <si>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</si>
  <si>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</si>
  <si>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</si>
  <si>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</si>
  <si>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</si>
  <si>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</si>
  <si>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</si>
  <si>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</si>
  <si>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</si>
  <si>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</si>
  <si>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</si>
  <si>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</si>
  <si>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</si>
  <si>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</si>
  <si>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</si>
  <si>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</si>
  <si>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</si>
  <si>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</si>
  <si>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</si>
  <si>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</si>
  <si>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</si>
  <si>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</si>
  <si>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</si>
  <si>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</si>
  <si>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</si>
  <si>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</si>
  <si>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</si>
  <si>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</si>
  <si>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</si>
  <si>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</si>
  <si>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</si>
  <si>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</si>
  <si>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</si>
  <si>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</si>
  <si>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</si>
  <si>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</si>
  <si>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</si>
  <si>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</si>
  <si>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</si>
  <si>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</si>
  <si>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</si>
  <si>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</si>
  <si>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</si>
  <si>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</si>
  <si>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</si>
  <si>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</si>
  <si>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</si>
  <si>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</si>
  <si>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</si>
  <si>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</si>
  <si>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</si>
  <si>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</si>
  <si>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</si>
  <si>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</si>
  <si>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</si>
  <si>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</si>
  <si>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</si>
  <si>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</si>
  <si>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</si>
  <si>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</si>
  <si>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</si>
  <si>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</si>
  <si>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</si>
  <si>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</si>
  <si>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</si>
  <si>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</si>
  <si>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</si>
  <si>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</si>
  <si>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</si>
  <si>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</si>
  <si>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</si>
  <si>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</si>
  <si>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</si>
  <si>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</si>
  <si>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</si>
  <si>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</si>
  <si>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</si>
  <si>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</si>
  <si>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</si>
  <si>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</si>
  <si>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</si>
  <si>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</si>
  <si>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</si>
  <si>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</si>
  <si>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</si>
  <si>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</si>
  <si>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</si>
  <si>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</si>
  <si>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</si>
  <si>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</si>
  <si>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</si>
  <si>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</si>
  <si>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</si>
  <si>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</si>
  <si>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</si>
  <si>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</si>
  <si>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</si>
  <si>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</si>
  <si>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</si>
  <si>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</si>
  <si>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</si>
  <si>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</si>
  <si>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</si>
  <si>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</si>
  <si>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</si>
  <si>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</si>
  <si>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</si>
  <si>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</si>
  <si>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</si>
  <si>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</si>
  <si>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</si>
  <si>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</si>
  <si>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</si>
  <si>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</si>
  <si>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</si>
  <si>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</si>
  <si>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</si>
  <si>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</si>
  <si>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</si>
  <si>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</si>
  <si>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</si>
  <si>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</si>
  <si>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</si>
  <si>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</si>
  <si>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</si>
  <si>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</si>
  <si>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</si>
  <si>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</si>
  <si>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</si>
  <si>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</si>
  <si>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</si>
  <si>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</si>
  <si>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</si>
  <si>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</si>
  <si>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</si>
  <si>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</si>
  <si>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</si>
  <si>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</si>
  <si>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</si>
  <si>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</si>
  <si>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</si>
  <si>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</si>
  <si>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</si>
  <si>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</si>
  <si>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</si>
  <si>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</si>
  <si>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</si>
  <si>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</si>
  <si>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</si>
  <si>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</si>
  <si>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</si>
  <si>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</si>
  <si>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</si>
  <si>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</si>
  <si>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</si>
  <si>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</si>
  <si>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</si>
  <si>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</si>
  <si>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</si>
  <si>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</si>
  <si>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</si>
  <si>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</si>
  <si>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</si>
  <si>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</si>
  <si>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</si>
  <si>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</si>
  <si>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</si>
  <si>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</si>
  <si>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</si>
  <si>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</si>
  <si>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</si>
  <si>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</si>
  <si>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</si>
  <si>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</si>
  <si>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</si>
  <si>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</si>
  <si>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</si>
  <si>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</si>
  <si>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</si>
  <si>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</si>
  <si>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</si>
  <si>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</si>
  <si>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</si>
  <si>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</si>
  <si>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</si>
  <si>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</si>
  <si>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</si>
  <si>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</si>
  <si>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</si>
  <si>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</si>
  <si>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</si>
  <si>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</si>
  <si>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</si>
  <si>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</si>
  <si>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</si>
  <si>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</si>
  <si>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</si>
  <si>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</si>
  <si>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</si>
  <si>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</si>
  <si>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</si>
  <si>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</si>
  <si>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</si>
  <si>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</si>
  <si>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</si>
  <si>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</si>
  <si>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</si>
  <si>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</si>
  <si>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</si>
  <si>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</si>
  <si>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</si>
  <si>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</si>
  <si>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</si>
  <si>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</si>
  <si>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</si>
  <si>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</si>
  <si>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</si>
  <si>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</si>
  <si>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</si>
  <si>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</si>
  <si>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</si>
  <si>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</si>
  <si>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</si>
  <si>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</si>
  <si>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</si>
  <si>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</si>
  <si>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</si>
  <si>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</si>
  <si>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</si>
  <si>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</si>
  <si>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</si>
  <si>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</si>
  <si>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</si>
  <si>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</si>
  <si>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</si>
  <si>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</si>
  <si>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</si>
  <si>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</si>
  <si>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</si>
  <si>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</si>
  <si>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</si>
  <si>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</si>
  <si>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</si>
  <si>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</si>
  <si>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</si>
  <si>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</si>
  <si>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</si>
  <si>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</si>
  <si>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</si>
  <si>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</si>
  <si>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</si>
  <si>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</si>
  <si>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</si>
  <si>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</si>
  <si>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</si>
  <si>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</si>
  <si>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</si>
  <si>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</si>
  <si>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</si>
  <si>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</si>
  <si>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</si>
  <si>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</si>
  <si>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</si>
  <si>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</si>
  <si>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</si>
  <si>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</si>
  <si>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</si>
  <si>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</si>
  <si>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</si>
  <si>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</si>
  <si>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</si>
  <si>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</si>
  <si>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</si>
  <si>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</si>
  <si>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</si>
  <si>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</si>
  <si>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</si>
  <si>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</si>
  <si>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</si>
  <si>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</si>
  <si>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</si>
  <si>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</si>
  <si>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</si>
  <si>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</si>
  <si>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</si>
  <si>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</si>
  <si>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</si>
  <si>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</si>
  <si>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</si>
  <si>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</si>
  <si>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</si>
  <si>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</si>
  <si>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</si>
  <si>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</si>
  <si>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</si>
  <si>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</si>
  <si>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</si>
  <si>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</si>
  <si>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</si>
  <si>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</si>
  <si>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</si>
  <si>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</si>
  <si>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</si>
  <si>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</si>
  <si>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</si>
  <si>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</si>
  <si>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</si>
  <si>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</si>
  <si>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</si>
  <si>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</si>
  <si>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</si>
  <si>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</si>
  <si>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</si>
  <si>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</si>
  <si>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</si>
  <si>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</si>
  <si>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</si>
  <si>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</si>
  <si>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</si>
  <si>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</si>
  <si>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</si>
  <si>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</si>
  <si>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</si>
  <si>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</si>
  <si>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</si>
  <si>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</si>
  <si>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</si>
  <si>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</si>
  <si>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</si>
  <si>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</si>
  <si>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</si>
  <si>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</si>
  <si>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</si>
  <si>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</si>
  <si>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</si>
  <si>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</si>
  <si>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</si>
  <si>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</si>
  <si>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</si>
  <si>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</si>
  <si>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</si>
  <si>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</si>
  <si>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</si>
  <si>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</si>
  <si>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</si>
  <si>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</si>
  <si>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</si>
  <si>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</si>
  <si>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</si>
  <si>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</si>
  <si>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</si>
  <si>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</si>
  <si>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</si>
  <si>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</si>
  <si>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</si>
  <si>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</si>
  <si>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</si>
  <si>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</si>
  <si>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</si>
  <si>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</si>
  <si>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</si>
  <si>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</si>
  <si>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</si>
  <si>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</si>
  <si>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</si>
  <si>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</si>
  <si>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</si>
  <si>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</si>
  <si>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</si>
  <si>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</si>
  <si>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</si>
  <si>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</si>
  <si>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</si>
  <si>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</si>
  <si>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</si>
  <si>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</si>
  <si>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</si>
  <si>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</si>
  <si>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</si>
  <si>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</si>
  <si>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</si>
  <si>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</si>
  <si>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</si>
  <si>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</si>
  <si>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</si>
  <si>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</si>
  <si>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</si>
  <si>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</si>
  <si>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</si>
  <si>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</si>
  <si>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</si>
  <si>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</si>
  <si>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</si>
  <si>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</si>
  <si>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</si>
  <si>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</si>
  <si>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</si>
  <si>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</si>
  <si>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</si>
  <si>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</si>
  <si>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</si>
  <si>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</si>
  <si>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</si>
  <si>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</si>
  <si>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</si>
  <si>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</si>
  <si>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</si>
  <si>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</si>
  <si>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</si>
  <si>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</si>
  <si>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</si>
  <si>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</si>
  <si>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</si>
  <si>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</si>
  <si>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</si>
  <si>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</si>
  <si>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</si>
  <si>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</si>
  <si>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</si>
  <si>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</si>
  <si>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</si>
  <si>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</si>
  <si>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</si>
  <si>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</si>
  <si>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</si>
  <si>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</si>
  <si>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</si>
  <si>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</si>
  <si>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</si>
  <si>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</si>
  <si>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</si>
  <si>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</si>
  <si>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</si>
  <si>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</si>
  <si>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</si>
  <si>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</si>
  <si>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</si>
  <si>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</si>
  <si>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</si>
  <si>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</si>
  <si>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</si>
  <si>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</si>
  <si>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</si>
  <si>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</si>
  <si>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</si>
  <si>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</si>
  <si>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</si>
  <si>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</si>
  <si>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</si>
  <si>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</si>
  <si>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</si>
  <si>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</si>
  <si>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</si>
  <si>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</si>
  <si>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</si>
  <si>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</si>
  <si>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</si>
  <si>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</si>
  <si>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</si>
  <si>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</si>
  <si>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</si>
  <si>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</si>
  <si>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</si>
  <si>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</si>
  <si>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</si>
  <si>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</si>
  <si>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</si>
  <si>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</si>
  <si>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</si>
  <si>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</si>
  <si>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</si>
  <si>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</si>
  <si>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</si>
  <si>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</si>
  <si>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</si>
  <si>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</si>
  <si>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</si>
  <si>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</si>
  <si>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</si>
  <si>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</si>
  <si>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</si>
  <si>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</si>
  <si>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</si>
  <si>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</si>
  <si>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</si>
  <si>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</si>
  <si>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</si>
  <si>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</si>
  <si>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</si>
  <si>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</si>
  <si>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</si>
  <si>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</si>
  <si>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</si>
  <si>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</si>
  <si>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</si>
  <si>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</si>
  <si>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</si>
  <si>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</si>
  <si>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</si>
  <si>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</si>
  <si>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</si>
  <si>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</si>
  <si>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</si>
  <si>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</si>
  <si>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</si>
  <si>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</si>
  <si>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</si>
  <si>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</si>
  <si>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</si>
  <si>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</si>
  <si>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</si>
  <si>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</si>
  <si>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</si>
  <si>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</si>
  <si>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</si>
  <si>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</si>
  <si>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</si>
  <si>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</si>
  <si>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</si>
  <si>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</si>
  <si>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</si>
  <si>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</si>
  <si>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</si>
  <si>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</si>
  <si>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</si>
  <si>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</si>
  <si>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</si>
  <si>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</si>
  <si>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</si>
  <si>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</si>
  <si>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</si>
  <si>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</si>
  <si>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</si>
  <si>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</si>
  <si>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</si>
  <si>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</si>
  <si>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</si>
  <si>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</si>
  <si>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</si>
  <si>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</si>
  <si>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</si>
  <si>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</si>
  <si>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</si>
  <si>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</si>
  <si>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</si>
  <si>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</si>
  <si>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</si>
  <si>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</si>
  <si>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</si>
  <si>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</si>
  <si>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</si>
  <si>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</si>
  <si>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</si>
  <si>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</si>
  <si>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</si>
  <si>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</si>
  <si>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</si>
  <si>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</si>
  <si>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</si>
  <si>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</si>
  <si>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</si>
  <si>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</si>
  <si>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</si>
  <si>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</si>
  <si>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</si>
  <si>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</si>
  <si>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</si>
  <si>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</si>
  <si>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</si>
  <si>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</si>
  <si>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</si>
  <si>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</si>
  <si>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</si>
  <si>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</si>
  <si>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</si>
  <si>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</si>
  <si>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</si>
  <si>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</si>
  <si>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</si>
  <si>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</si>
  <si>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</si>
  <si>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</si>
  <si>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</si>
  <si>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</si>
  <si>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</si>
  <si>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</si>
  <si>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</si>
  <si>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</si>
  <si>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</si>
  <si>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</si>
  <si>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</si>
  <si>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</si>
  <si>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</si>
  <si>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</si>
  <si>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</si>
  <si>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</si>
  <si>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</si>
  <si>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</si>
  <si>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</si>
  <si>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</si>
  <si>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</si>
  <si>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</si>
  <si>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</si>
  <si>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</si>
  <si>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</si>
  <si>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</si>
  <si>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</si>
  <si>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</si>
  <si>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</si>
  <si>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</si>
  <si>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</si>
  <si>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</si>
  <si>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</si>
  <si>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</si>
  <si>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</si>
  <si>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</si>
  <si>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</si>
  <si>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</si>
  <si>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</si>
  <si>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</si>
  <si>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</si>
  <si>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</si>
  <si>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</si>
  <si>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</si>
  <si>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</si>
  <si>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</si>
  <si>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</si>
  <si>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</si>
  <si>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</si>
  <si>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</si>
  <si>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</si>
  <si>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</si>
  <si>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</si>
  <si>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</si>
  <si>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</si>
  <si>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</si>
  <si>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</si>
  <si>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</si>
  <si>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</si>
  <si>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</si>
  <si>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</si>
  <si>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</si>
  <si>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</si>
  <si>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</si>
  <si>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</si>
  <si>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</si>
  <si>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</si>
  <si>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</si>
  <si>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</si>
  <si>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</si>
  <si>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</si>
  <si>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</si>
  <si>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</si>
  <si>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</si>
  <si>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</si>
  <si>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</si>
  <si>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</si>
  <si>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</si>
  <si>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</si>
  <si>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</si>
  <si>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</si>
  <si>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</si>
  <si>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</si>
  <si>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</si>
  <si>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</si>
  <si>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</si>
  <si>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</si>
  <si>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</si>
  <si>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</si>
  <si>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</si>
  <si>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</si>
  <si>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</si>
  <si>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</si>
  <si>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</si>
  <si>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</si>
  <si>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</si>
  <si>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</si>
  <si>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</si>
  <si>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</si>
  <si>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</si>
  <si>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</si>
  <si>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</si>
  <si>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</si>
  <si>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</si>
  <si>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</si>
  <si>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</si>
  <si>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</si>
  <si>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</si>
  <si>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</si>
  <si>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</si>
  <si>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</si>
  <si>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</si>
  <si>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</si>
  <si>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</si>
  <si>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</si>
  <si>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</si>
  <si>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</si>
  <si>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</si>
  <si>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</si>
  <si>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</si>
  <si>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</si>
  <si>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</si>
  <si>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</si>
  <si>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</si>
  <si>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</si>
  <si>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</si>
  <si>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</si>
  <si>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</si>
  <si>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</si>
  <si>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</si>
  <si>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</si>
  <si>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</si>
  <si>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</si>
  <si>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</si>
  <si>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</si>
  <si>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</si>
  <si>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</si>
  <si>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</si>
  <si>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</si>
  <si>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</si>
  <si>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</si>
  <si>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</si>
  <si>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</si>
  <si>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</si>
  <si>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</si>
  <si>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</si>
  <si>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</si>
  <si>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</si>
  <si>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</si>
  <si>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</si>
  <si>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</si>
  <si>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</si>
  <si>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</si>
  <si>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</si>
  <si>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</si>
  <si>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</si>
  <si>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</si>
  <si>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</si>
  <si>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</si>
  <si>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</si>
  <si>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</si>
  <si>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</si>
  <si>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</si>
  <si>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</si>
  <si>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</si>
  <si>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</si>
  <si>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</si>
  <si>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</si>
  <si>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</si>
  <si>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</si>
  <si>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</si>
  <si>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</si>
  <si>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</si>
  <si>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</si>
  <si>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</si>
  <si>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</si>
  <si>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</si>
  <si>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</si>
  <si>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</si>
  <si>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</si>
  <si>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</si>
  <si>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</si>
  <si>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</si>
  <si>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</si>
  <si>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</si>
  <si>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</si>
  <si>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</si>
  <si>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</si>
  <si>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</si>
  <si>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</si>
  <si>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</si>
  <si>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</si>
  <si>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</si>
  <si>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</si>
  <si>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</si>
  <si>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</si>
  <si>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</si>
  <si>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</si>
  <si>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</si>
  <si>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</si>
  <si>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</si>
  <si>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</si>
  <si>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</si>
  <si>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</si>
  <si>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</si>
  <si>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</si>
  <si>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</si>
  <si>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</si>
  <si>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</si>
  <si>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</si>
  <si>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</si>
  <si>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</si>
  <si>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</si>
  <si>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</si>
  <si>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</si>
  <si>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</si>
  <si>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</si>
  <si>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</si>
  <si>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</si>
  <si>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</si>
  <si>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</si>
  <si>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</si>
  <si>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</si>
  <si>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</si>
  <si>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</si>
  <si>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</si>
  <si>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</si>
  <si>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</si>
  <si>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</si>
  <si>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</si>
  <si>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</si>
  <si>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</si>
  <si>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</si>
  <si>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</si>
  <si>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</si>
  <si>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</si>
  <si>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</si>
  <si>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</si>
  <si>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</si>
  <si>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</si>
  <si>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</si>
  <si>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</si>
  <si>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</si>
  <si>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</si>
  <si>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</si>
  <si>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</si>
  <si>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</si>
  <si>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</si>
  <si>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</si>
  <si>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</si>
  <si>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</si>
  <si>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</si>
  <si>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</si>
  <si>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</si>
  <si>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</si>
  <si>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</si>
  <si>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</si>
  <si>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</si>
  <si>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</si>
  <si>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</si>
  <si>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</si>
  <si>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</si>
  <si>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</si>
  <si>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</si>
  <si>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</si>
  <si>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</si>
  <si>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</si>
  <si>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</si>
  <si>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</si>
  <si>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</si>
  <si>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</si>
  <si>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</si>
  <si>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</si>
  <si>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</si>
  <si>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</si>
  <si>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</si>
  <si>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</si>
  <si>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</si>
  <si>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</si>
  <si>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</si>
  <si>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</si>
  <si>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</si>
  <si>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</si>
  <si>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</si>
  <si>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</si>
  <si>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</si>
  <si>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</si>
  <si>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</si>
  <si>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</si>
  <si>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</si>
  <si>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</si>
  <si>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</si>
  <si>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</si>
  <si>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</si>
  <si>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</si>
  <si>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</si>
  <si>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</si>
  <si>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</si>
  <si>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</si>
  <si>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</si>
  <si>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</si>
  <si>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</si>
  <si>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</si>
  <si>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</si>
  <si>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</si>
  <si>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</si>
  <si>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</si>
  <si>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</si>
  <si>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</si>
  <si>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</si>
  <si>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</si>
  <si>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</si>
  <si>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</si>
  <si>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</si>
  <si>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</si>
  <si>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</si>
  <si>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</si>
  <si>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</si>
  <si>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</si>
  <si>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</si>
  <si>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</si>
  <si>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</si>
  <si>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</si>
  <si>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</si>
  <si>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</si>
  <si>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</si>
  <si>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</si>
  <si>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</si>
  <si>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</si>
  <si>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</si>
  <si>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</si>
  <si>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</si>
  <si>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</si>
  <si>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</si>
  <si>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</si>
  <si>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</si>
  <si>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</si>
  <si>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</si>
  <si>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</si>
  <si>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</si>
  <si>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</si>
  <si>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</si>
  <si>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</si>
  <si>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</si>
  <si>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</si>
  <si>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</si>
  <si>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</si>
  <si>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</si>
  <si>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</si>
  <si>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</si>
  <si>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</si>
  <si>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</si>
  <si>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</si>
  <si>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</si>
  <si>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</si>
  <si>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</si>
  <si>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</si>
  <si>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</si>
  <si>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</si>
  <si>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</si>
  <si>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</si>
  <si>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</si>
  <si>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</si>
  <si>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</si>
  <si>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</si>
  <si>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</si>
  <si>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</si>
  <si>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</si>
  <si>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</si>
  <si>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</si>
  <si>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</si>
  <si>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</si>
  <si>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</si>
  <si>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</si>
  <si>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</si>
  <si>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</si>
  <si>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</si>
  <si>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</si>
  <si>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</si>
  <si>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</si>
  <si>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</si>
  <si>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</si>
  <si>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</si>
  <si>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</si>
  <si>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</si>
  <si>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</si>
  <si>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</si>
  <si>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</si>
  <si>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</si>
  <si>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</si>
  <si>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</si>
  <si>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</si>
  <si>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</si>
  <si>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</si>
  <si>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</si>
  <si>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</si>
  <si>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</si>
  <si>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</si>
  <si>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</si>
  <si>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</si>
  <si>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</si>
  <si>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</si>
  <si>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</si>
  <si>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</si>
  <si>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</si>
  <si>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</si>
  <si>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</si>
  <si>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</si>
  <si>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</si>
  <si>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</si>
  <si>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</si>
  <si>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</si>
  <si>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</si>
  <si>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</si>
  <si>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</si>
  <si>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</si>
  <si>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</si>
  <si>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</si>
  <si>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</si>
  <si>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</si>
  <si>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</si>
  <si>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</si>
  <si>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</si>
  <si>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</si>
  <si>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</si>
  <si>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</si>
  <si>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</si>
  <si>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</si>
  <si>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</si>
  <si>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</si>
  <si>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</si>
  <si>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</si>
  <si>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</si>
  <si>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</si>
  <si>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</si>
  <si>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</si>
  <si>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</si>
  <si>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</si>
  <si>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</si>
  <si>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</si>
  <si>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</si>
  <si>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</si>
  <si>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</si>
  <si>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</si>
  <si>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</si>
  <si>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</si>
  <si>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</si>
  <si>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</si>
  <si>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</si>
  <si>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</si>
  <si>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</si>
  <si>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</si>
  <si>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</si>
  <si>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</si>
  <si>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</si>
  <si>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</si>
  <si>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</si>
  <si>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</si>
  <si>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</si>
  <si>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</si>
  <si>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</si>
  <si>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</si>
  <si>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</si>
  <si>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</si>
  <si>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</si>
  <si>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</si>
  <si>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</si>
  <si>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</si>
  <si>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</si>
  <si>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</si>
  <si>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</si>
  <si>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</si>
  <si>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</si>
  <si>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</si>
  <si>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</si>
  <si>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</si>
  <si>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</si>
  <si>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</si>
  <si>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</si>
  <si>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</si>
  <si>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</si>
  <si>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</si>
  <si>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</si>
  <si>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</si>
  <si>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</si>
  <si>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</si>
  <si>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</si>
  <si>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</si>
  <si>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</si>
  <si>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</si>
  <si>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</si>
  <si>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</si>
  <si>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</si>
  <si>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</si>
  <si>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</si>
  <si>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</si>
  <si>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</si>
  <si>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</si>
  <si>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</si>
  <si>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</si>
  <si>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</si>
  <si>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</si>
  <si>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</si>
  <si>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</si>
  <si>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</si>
  <si>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</si>
  <si>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</si>
  <si>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</si>
  <si>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</si>
  <si>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</si>
  <si>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</si>
  <si>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</si>
  <si>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</si>
  <si>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</si>
  <si>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</si>
  <si>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</si>
  <si>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</si>
  <si>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</si>
  <si>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</si>
  <si>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</si>
  <si>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</si>
  <si>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</si>
  <si>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</si>
  <si>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</si>
  <si>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</si>
  <si>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</si>
  <si>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</si>
  <si>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</si>
  <si>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</si>
  <si>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</si>
  <si>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</si>
  <si>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</si>
  <si>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</si>
  <si>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</si>
  <si>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</si>
  <si>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</si>
  <si>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</si>
  <si>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</si>
  <si>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</si>
  <si>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</si>
  <si>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</si>
  <si>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</si>
  <si>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</si>
  <si>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</si>
  <si>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</si>
  <si>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</si>
  <si>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</si>
  <si>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</si>
  <si>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</si>
  <si>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</si>
  <si>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</si>
  <si>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</si>
  <si>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</si>
  <si>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</si>
  <si>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</si>
  <si>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</si>
  <si>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</si>
  <si>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</si>
  <si>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</si>
  <si>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</si>
  <si>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</si>
  <si>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</si>
  <si>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</si>
  <si>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</si>
  <si>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</si>
  <si>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</si>
  <si>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</si>
  <si>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</si>
  <si>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</si>
  <si>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</si>
  <si>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</si>
  <si>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</si>
  <si>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</si>
  <si>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</si>
  <si>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</si>
  <si>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</si>
  <si>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</si>
  <si>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</si>
  <si>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</si>
  <si>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</si>
  <si>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</si>
  <si>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</si>
  <si>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</si>
  <si>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</si>
  <si>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</si>
  <si>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</si>
  <si>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</si>
  <si>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</si>
  <si>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</si>
  <si>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</si>
  <si>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</si>
  <si>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</si>
  <si>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</si>
  <si>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</si>
  <si>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</si>
  <si>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</si>
  <si>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</si>
  <si>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</si>
  <si>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</si>
  <si>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</si>
  <si>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</si>
  <si>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</si>
  <si>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</si>
  <si>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</si>
  <si>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</si>
  <si>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</si>
  <si>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</si>
  <si>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</si>
  <si>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</si>
  <si>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</si>
  <si>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</si>
  <si>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</si>
  <si>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</si>
  <si>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</si>
  <si>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</si>
  <si>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</si>
  <si>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</si>
  <si>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</si>
  <si>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</si>
  <si>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</si>
  <si>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</si>
  <si>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</si>
  <si>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</si>
  <si>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</si>
  <si>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</si>
  <si>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</si>
  <si>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</si>
  <si>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</si>
  <si>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</si>
  <si>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</si>
  <si>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</si>
  <si>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</si>
  <si>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</si>
  <si>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</si>
  <si>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</si>
  <si>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</si>
  <si>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</si>
  <si>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</si>
  <si>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</si>
  <si>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</si>
  <si>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</si>
  <si>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</si>
  <si>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</si>
  <si>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</si>
  <si>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</si>
  <si>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</si>
  <si>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</si>
  <si>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</si>
  <si>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</si>
  <si>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</si>
  <si>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</si>
  <si>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</si>
  <si>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</si>
  <si>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</si>
  <si>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</si>
  <si>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</si>
  <si>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</si>
  <si>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</si>
  <si>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</si>
  <si>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</si>
  <si>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</si>
  <si>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</si>
  <si>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</si>
  <si>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</si>
  <si>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</si>
  <si>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</si>
  <si>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</si>
  <si>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</si>
  <si>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</si>
  <si>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</si>
  <si>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</si>
  <si>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</si>
  <si>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</si>
  <si>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</si>
  <si>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</si>
  <si>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</si>
  <si>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</si>
  <si>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</si>
  <si>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</si>
  <si>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</si>
  <si>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</si>
  <si>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</si>
  <si>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</si>
  <si>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</si>
  <si>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</si>
  <si>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</si>
  <si>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</si>
  <si>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</si>
  <si>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</si>
  <si>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</si>
  <si>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</si>
  <si>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</si>
  <si>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</si>
  <si>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</si>
  <si>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</si>
  <si>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</si>
  <si>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</si>
  <si>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</si>
  <si>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</si>
  <si>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</si>
  <si>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</si>
  <si>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</si>
  <si>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</si>
  <si>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</si>
  <si>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</si>
  <si>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</si>
  <si>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</si>
  <si>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</si>
  <si>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</si>
  <si>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</si>
  <si>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</si>
  <si>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</si>
  <si>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</si>
  <si>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</si>
  <si>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</si>
  <si>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</si>
  <si>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</si>
  <si>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</si>
  <si>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</si>
  <si>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</si>
  <si>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</si>
  <si>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</si>
  <si>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</si>
  <si>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</si>
  <si>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</si>
  <si>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</si>
  <si>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</si>
  <si>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</si>
  <si>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</si>
  <si>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</si>
  <si>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</si>
  <si>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</si>
  <si>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</si>
  <si>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</si>
  <si>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</si>
  <si>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</si>
  <si>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</si>
  <si>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</si>
  <si>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</si>
  <si>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</si>
  <si>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</si>
  <si>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</si>
  <si>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</si>
  <si>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</si>
  <si>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</si>
  <si>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</si>
  <si>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</si>
  <si>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</si>
  <si>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</si>
  <si>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</si>
  <si>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</si>
  <si>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</si>
  <si>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</si>
  <si>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</si>
  <si>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</si>
  <si>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</si>
  <si>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</si>
  <si>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</si>
  <si>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</si>
  <si>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</si>
  <si>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</si>
  <si>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</si>
  <si>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</si>
  <si>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</si>
  <si>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</si>
  <si>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</si>
  <si>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</si>
  <si>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</si>
  <si>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</si>
  <si>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</si>
  <si>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</si>
  <si>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</si>
  <si>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</si>
  <si>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</si>
  <si>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</si>
  <si>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</si>
  <si>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</si>
  <si>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</si>
  <si>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</si>
  <si>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</si>
  <si>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</si>
  <si>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</si>
  <si>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</si>
  <si>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</si>
  <si>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</si>
  <si>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</si>
  <si>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</si>
  <si>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</si>
  <si>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</si>
  <si>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</si>
  <si>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</si>
  <si>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</si>
  <si>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</si>
  <si>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</si>
  <si>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</si>
  <si>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</si>
  <si>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</si>
  <si>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</si>
  <si>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</si>
  <si>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</si>
  <si>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</si>
  <si>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</si>
  <si>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</si>
  <si>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</si>
  <si>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</si>
  <si>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</si>
  <si>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</si>
  <si>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</si>
  <si>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</si>
  <si>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</si>
  <si>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</si>
  <si>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</si>
  <si>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</si>
  <si>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</si>
  <si>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</si>
  <si>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</si>
  <si>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</si>
  <si>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</si>
  <si>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</si>
  <si>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</si>
  <si>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</si>
  <si>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</si>
  <si>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</si>
  <si>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</si>
  <si>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</si>
  <si>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</si>
  <si>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</si>
  <si>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</si>
  <si>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</si>
  <si>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</si>
  <si>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</si>
  <si>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</si>
  <si>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</si>
  <si>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</si>
  <si>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</si>
  <si>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</si>
  <si>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</si>
  <si>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</si>
  <si>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</si>
  <si>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</si>
  <si>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</si>
  <si>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</si>
  <si>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</si>
  <si>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</si>
  <si>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</si>
  <si>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</si>
  <si>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</si>
  <si>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</si>
  <si>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</si>
  <si>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</si>
  <si>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</si>
  <si>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</si>
  <si>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</si>
  <si>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</si>
  <si>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</si>
  <si>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</si>
  <si>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</si>
  <si>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</si>
  <si>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</si>
  <si>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</si>
  <si>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</si>
  <si>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</si>
  <si>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</si>
  <si>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</si>
  <si>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</si>
  <si>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</si>
  <si>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</si>
  <si>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</si>
  <si>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</si>
  <si>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</si>
  <si>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</si>
  <si>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</si>
  <si>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</si>
  <si>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</si>
  <si>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</si>
  <si>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</si>
  <si>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</si>
  <si>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</si>
  <si>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</si>
  <si>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</si>
  <si>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</si>
  <si>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</si>
  <si>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</si>
  <si>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</si>
  <si>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</si>
  <si>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</si>
  <si>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</si>
  <si>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</si>
  <si>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</si>
  <si>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</si>
  <si>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</si>
  <si>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</si>
  <si>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</si>
  <si>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</si>
  <si>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</si>
  <si>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</si>
  <si>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</si>
  <si>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</si>
  <si>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</si>
  <si>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</si>
  <si>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</si>
  <si>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</si>
  <si>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</si>
  <si>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</si>
  <si>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</si>
  <si>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</si>
  <si>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</si>
  <si>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</si>
  <si>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</si>
  <si>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</si>
  <si>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</si>
  <si>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</si>
  <si>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</si>
  <si>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</si>
  <si>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</si>
  <si>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</si>
  <si>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</si>
  <si>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</si>
  <si>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</si>
  <si>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</si>
  <si>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</si>
  <si>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</si>
  <si>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</si>
  <si>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</si>
  <si>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</si>
  <si>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</si>
  <si>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</si>
  <si>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</si>
  <si>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</si>
  <si>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</si>
  <si>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</si>
  <si>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</si>
  <si>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</si>
  <si>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</si>
  <si>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</si>
  <si>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</si>
  <si>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</si>
  <si>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</si>
  <si>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</si>
  <si>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</si>
  <si>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</si>
  <si>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</si>
  <si>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</si>
  <si>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</si>
  <si>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</si>
  <si>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</si>
  <si>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</si>
  <si>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</si>
  <si>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</si>
  <si>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</si>
  <si>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</si>
  <si>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</si>
  <si>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</si>
  <si>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</si>
  <si>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</si>
  <si>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</si>
  <si>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</si>
  <si>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</si>
  <si>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</si>
  <si>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</si>
  <si>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</si>
  <si>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</si>
  <si>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</si>
  <si>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</si>
  <si>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</si>
  <si>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</si>
  <si>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</si>
  <si>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</si>
  <si>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</si>
  <si>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</si>
  <si>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</si>
  <si>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</si>
  <si>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</si>
  <si>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</si>
  <si>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</si>
  <si>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</si>
  <si>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</si>
  <si>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</si>
  <si>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</si>
  <si>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</si>
  <si>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</si>
  <si>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</si>
  <si>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</si>
  <si>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</si>
  <si>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</si>
  <si>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</si>
  <si>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</si>
  <si>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</si>
  <si>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</si>
  <si>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</si>
  <si>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</si>
  <si>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</si>
  <si>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</si>
  <si>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</si>
  <si>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</si>
  <si>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</si>
  <si>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</si>
  <si>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</si>
  <si>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</si>
  <si>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</si>
  <si>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</si>
  <si>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</si>
  <si>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</si>
  <si>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</si>
  <si>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</si>
  <si>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</si>
  <si>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</si>
  <si>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</si>
  <si>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</si>
  <si>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</si>
  <si>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</si>
  <si>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</si>
  <si>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</si>
  <si>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</si>
  <si>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</si>
  <si>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</si>
  <si>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</si>
  <si>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</si>
  <si>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</si>
  <si>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</si>
  <si>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</si>
  <si>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</si>
  <si>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</si>
  <si>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</si>
  <si>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</si>
  <si>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</si>
  <si>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</si>
  <si>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</si>
  <si>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</si>
  <si>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</si>
  <si>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</si>
  <si>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</si>
  <si>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</si>
  <si>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</si>
  <si>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</si>
  <si>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</si>
  <si>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</si>
  <si>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</si>
  <si>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</si>
  <si>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</si>
  <si>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</si>
  <si>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</si>
  <si>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</si>
  <si>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</si>
  <si>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</si>
  <si>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</si>
  <si>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</si>
  <si>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</si>
  <si>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</si>
  <si>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</si>
  <si>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</si>
  <si>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</si>
  <si>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</si>
  <si>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</si>
  <si>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</si>
  <si>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</si>
  <si>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</si>
  <si>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</si>
  <si>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</si>
  <si>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</si>
  <si>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</si>
  <si>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</si>
  <si>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</si>
  <si>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</si>
  <si>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</si>
  <si>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</si>
  <si>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</si>
  <si>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</si>
  <si>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</si>
  <si>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</si>
  <si>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</si>
  <si>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</si>
  <si>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</si>
  <si>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</si>
  <si>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</si>
  <si>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</si>
  <si>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</si>
  <si>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</si>
  <si>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</si>
  <si>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</si>
  <si>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</si>
  <si>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</si>
  <si>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</si>
  <si>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</si>
  <si>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</si>
  <si>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</si>
  <si>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</si>
  <si>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</si>
  <si>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</si>
  <si>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</si>
  <si>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</si>
  <si>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</si>
  <si>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</si>
  <si>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</si>
  <si>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</si>
  <si>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</si>
  <si>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</si>
  <si>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</si>
  <si>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</si>
  <si>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</si>
  <si>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</si>
  <si>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</si>
  <si>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</si>
  <si>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</si>
  <si>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</si>
  <si>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</si>
  <si>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</si>
  <si>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</si>
  <si>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</si>
  <si>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</si>
  <si>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</si>
  <si>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</si>
  <si>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</si>
  <si>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</si>
  <si>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</si>
  <si>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</si>
  <si>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</si>
  <si>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</si>
  <si>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</si>
  <si>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</si>
  <si>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</si>
  <si>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</si>
  <si>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</si>
  <si>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</si>
  <si>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</si>
  <si>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</si>
  <si>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</si>
  <si>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</si>
  <si>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</si>
  <si>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</si>
  <si>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</si>
  <si>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</si>
  <si>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</si>
  <si>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</si>
  <si>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</si>
  <si>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</si>
  <si>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</si>
  <si>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</si>
  <si>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</si>
  <si>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</si>
  <si>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</si>
  <si>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</si>
  <si>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</si>
  <si>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</si>
  <si>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</si>
  <si>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</si>
  <si>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</si>
  <si>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</si>
  <si>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</si>
  <si>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</si>
  <si>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</si>
  <si>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</si>
  <si>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</si>
  <si>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</si>
  <si>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</si>
  <si>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</si>
  <si>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</si>
  <si>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</si>
  <si>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</si>
  <si>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</si>
  <si>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</si>
  <si>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</si>
  <si>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</si>
  <si>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</si>
  <si>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</si>
  <si>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</si>
  <si>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</si>
  <si>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</si>
  <si>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</si>
  <si>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</si>
  <si>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</si>
  <si>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</si>
  <si>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</si>
  <si>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</si>
  <si>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</si>
  <si>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</si>
  <si>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</si>
  <si>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</si>
  <si>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</si>
  <si>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</si>
  <si>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</si>
  <si>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</si>
  <si>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</si>
  <si>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</si>
  <si>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</si>
  <si>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</si>
  <si>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</si>
  <si>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</si>
  <si>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</si>
  <si>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</si>
  <si>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</si>
  <si>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</si>
  <si>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</si>
  <si>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</si>
  <si>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</si>
  <si>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</si>
  <si>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</si>
  <si>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</si>
  <si>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</si>
  <si>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</si>
  <si>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</si>
  <si>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</si>
  <si>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</si>
  <si>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</si>
  <si>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</si>
  <si>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</si>
  <si>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</si>
  <si>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</si>
  <si>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</si>
  <si>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</si>
  <si>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</si>
  <si>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</si>
  <si>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</si>
  <si>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</si>
  <si>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</si>
  <si>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</si>
  <si>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</si>
  <si>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</si>
  <si>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</si>
  <si>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</si>
  <si>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</si>
  <si>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</si>
  <si>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</si>
  <si>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</si>
  <si>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</si>
  <si>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</si>
  <si>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</si>
  <si>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</si>
  <si>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</si>
  <si>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</si>
  <si>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</si>
  <si>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</si>
  <si>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</si>
  <si>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</si>
  <si>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</si>
  <si>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</si>
  <si>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</si>
  <si>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</si>
  <si>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</si>
  <si>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</si>
  <si>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</si>
  <si>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</si>
  <si>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</si>
  <si>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</si>
  <si>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</si>
  <si>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</si>
  <si>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</si>
  <si>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</si>
  <si>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</si>
  <si>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</si>
  <si>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</si>
  <si>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</si>
  <si>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</si>
  <si>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</si>
  <si>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</si>
  <si>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</si>
  <si>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</si>
  <si>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</si>
  <si>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</si>
  <si>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</si>
  <si>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</si>
  <si>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</si>
  <si>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</si>
  <si>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</si>
  <si>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</si>
  <si>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</si>
  <si>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</si>
  <si>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</si>
  <si>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</si>
  <si>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</si>
  <si>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</si>
  <si>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</si>
  <si>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</si>
  <si>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</si>
  <si>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</si>
  <si>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</si>
  <si>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</si>
  <si>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</si>
  <si>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</si>
  <si>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</si>
  <si>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</si>
  <si>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</si>
  <si>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</si>
  <si>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</si>
  <si>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</si>
  <si>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</si>
  <si>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</si>
  <si>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</si>
  <si>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</si>
  <si>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</si>
  <si>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</si>
  <si>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</si>
  <si>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</si>
  <si>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</si>
  <si>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</si>
  <si>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</si>
  <si>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</si>
  <si>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</si>
  <si>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</si>
  <si>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</si>
  <si>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</si>
  <si>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</si>
  <si>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</si>
  <si>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</si>
  <si>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</si>
  <si>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</si>
  <si>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</si>
  <si>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</si>
  <si>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</si>
  <si>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</si>
  <si>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</si>
  <si>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</si>
  <si>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</si>
  <si>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</si>
  <si>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</si>
  <si>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</si>
  <si>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</si>
  <si>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</si>
  <si>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</si>
  <si>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</si>
  <si>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</si>
  <si>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</si>
  <si>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</si>
  <si>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</si>
  <si>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</si>
  <si>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</si>
  <si>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</si>
  <si>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</si>
  <si>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</si>
  <si>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</si>
  <si>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</si>
  <si>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</si>
  <si>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</si>
  <si>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</si>
  <si>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</si>
  <si>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</si>
  <si>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</si>
  <si>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</si>
  <si>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</si>
  <si>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</si>
  <si>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</si>
  <si>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</si>
  <si>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</si>
  <si>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</si>
  <si>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</si>
  <si>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</si>
  <si>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</si>
  <si>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</si>
  <si>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</si>
  <si>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</si>
  <si>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</si>
  <si>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</si>
  <si>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</si>
  <si>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</si>
  <si>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</si>
  <si>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</si>
  <si>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</si>
  <si>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</si>
  <si>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</si>
  <si>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</si>
  <si>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</si>
  <si>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</si>
  <si>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</si>
  <si>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</si>
  <si>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</si>
  <si>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</si>
  <si>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</si>
  <si>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</si>
  <si>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</si>
  <si>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</si>
  <si>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</si>
  <si>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</si>
  <si>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</si>
  <si>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</si>
  <si>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</si>
  <si>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</si>
  <si>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</si>
  <si>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</si>
  <si>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</si>
  <si>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</si>
  <si>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</si>
  <si>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</si>
  <si>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</si>
  <si>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</si>
  <si>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</si>
  <si>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</si>
  <si>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</si>
  <si>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</si>
  <si>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</si>
  <si>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</si>
  <si>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</si>
  <si>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</si>
  <si>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</si>
  <si>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</si>
  <si>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</si>
  <si>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</si>
  <si>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</si>
  <si>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</si>
  <si>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</si>
  <si>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</si>
  <si>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</si>
  <si>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</si>
  <si>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</si>
  <si>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</si>
  <si>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</si>
  <si>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</si>
  <si>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</si>
  <si>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</si>
  <si>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</si>
  <si>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</si>
  <si>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</si>
  <si>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</si>
  <si>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</si>
  <si>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</si>
  <si>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</si>
  <si>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</si>
  <si>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</si>
  <si>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</si>
  <si>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</si>
  <si>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</si>
  <si>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</si>
  <si>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</si>
  <si>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</si>
  <si>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</si>
  <si>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</si>
  <si>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</si>
  <si>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</si>
  <si>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</si>
  <si>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</si>
  <si>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</si>
  <si>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</si>
  <si>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</si>
  <si>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</si>
  <si>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</si>
  <si>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</si>
  <si>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</si>
  <si>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</si>
  <si>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</si>
  <si>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</si>
  <si>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</si>
  <si>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</si>
  <si>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</si>
  <si>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</si>
  <si>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</si>
  <si>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</si>
  <si>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</si>
  <si>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</si>
  <si>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</si>
  <si>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</si>
  <si>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</si>
  <si>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</si>
  <si>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</si>
  <si>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</si>
  <si>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</si>
  <si>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</si>
  <si>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</si>
  <si>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</si>
  <si>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</si>
  <si>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</si>
  <si>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</si>
  <si>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</si>
  <si>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</si>
  <si>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</si>
  <si>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</si>
  <si>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</si>
  <si>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</si>
  <si>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</si>
  <si>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</si>
  <si>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</si>
  <si>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</si>
  <si>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</si>
  <si>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</si>
  <si>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</si>
  <si>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</si>
  <si>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</si>
  <si>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</si>
  <si>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</si>
  <si>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</si>
  <si>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</si>
  <si>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</si>
  <si>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</si>
  <si>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</si>
  <si>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</si>
  <si>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</si>
  <si>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</si>
  <si>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</si>
  <si>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</si>
  <si>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</si>
  <si>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</si>
  <si>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</si>
  <si>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</si>
  <si>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</si>
  <si>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</si>
  <si>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</si>
  <si>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</si>
  <si>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</si>
  <si>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</si>
  <si>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</si>
  <si>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</si>
  <si>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</si>
  <si>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</si>
  <si>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</si>
  <si>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</si>
  <si>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</si>
  <si>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</si>
  <si>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</si>
  <si>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</si>
  <si>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</si>
  <si>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</si>
  <si>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</si>
  <si>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</si>
  <si>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</si>
  <si>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</si>
  <si>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</si>
  <si>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</si>
  <si>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</si>
  <si>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</si>
  <si>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</si>
  <si>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</si>
  <si>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</si>
  <si>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</si>
  <si>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</si>
  <si>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</si>
  <si>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</si>
  <si>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</si>
  <si>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</si>
  <si>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</si>
  <si>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</si>
  <si>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</si>
  <si>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</si>
  <si>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</si>
  <si>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</si>
  <si>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</si>
  <si>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</si>
  <si>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</si>
  <si>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</si>
  <si>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</si>
  <si>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</si>
  <si>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</si>
  <si>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</si>
  <si>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</si>
  <si>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</si>
  <si>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</si>
  <si>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</si>
  <si>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</si>
  <si>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</si>
  <si>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</si>
  <si>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</si>
  <si>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</si>
  <si>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</si>
  <si>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</si>
  <si>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</si>
  <si>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</si>
  <si>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</si>
  <si>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</si>
  <si>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</si>
  <si>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</si>
  <si>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</si>
  <si>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</si>
  <si>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</si>
  <si>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</si>
  <si>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</si>
  <si>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</si>
  <si>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</si>
  <si>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</si>
  <si>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</si>
  <si>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</si>
  <si>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</si>
  <si>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</si>
  <si>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</si>
  <si>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</si>
  <si>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</si>
  <si>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</si>
  <si>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</si>
  <si>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</si>
  <si>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</si>
  <si>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</si>
  <si>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</si>
  <si>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</si>
  <si>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</si>
  <si>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</si>
  <si>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</si>
  <si>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</si>
  <si>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</si>
  <si>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</si>
  <si>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</si>
  <si>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</si>
  <si>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</si>
  <si>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</si>
  <si>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</si>
  <si>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</si>
  <si>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</si>
  <si>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</si>
  <si>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</si>
  <si>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</si>
  <si>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</si>
  <si>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</si>
  <si>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</si>
  <si>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</si>
  <si>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</si>
  <si>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</si>
  <si>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</si>
  <si>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</si>
  <si>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</si>
  <si>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</si>
  <si>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</si>
  <si>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</si>
  <si>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</si>
  <si>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</si>
  <si>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</si>
  <si>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</si>
  <si>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</si>
  <si>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</si>
  <si>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</si>
  <si>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</si>
  <si>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</si>
  <si>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</si>
  <si>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</si>
  <si>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</si>
  <si>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</si>
  <si>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</si>
  <si>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</si>
  <si>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</si>
  <si>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</si>
  <si>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</si>
  <si>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</si>
  <si>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</si>
  <si>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</si>
  <si>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</si>
  <si>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</si>
  <si>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</si>
  <si>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</si>
  <si>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</si>
  <si>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</si>
  <si>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</si>
  <si>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</si>
  <si>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</si>
  <si>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</si>
  <si>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</si>
  <si>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</si>
  <si>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</si>
  <si>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</si>
  <si>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</si>
  <si>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</si>
  <si>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</si>
  <si>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</si>
  <si>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</si>
  <si>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</si>
  <si>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</si>
  <si>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</si>
  <si>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</si>
  <si>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</si>
  <si>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</si>
  <si>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</si>
  <si>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</si>
  <si>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</si>
  <si>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</si>
  <si>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</si>
  <si>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</si>
  <si>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</si>
  <si>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</si>
  <si>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</si>
  <si>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</si>
  <si>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</si>
  <si>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</si>
  <si>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</si>
  <si>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</si>
  <si>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</si>
  <si>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</si>
  <si>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</si>
  <si>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</si>
  <si>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</si>
  <si>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</si>
  <si>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</si>
  <si>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</si>
  <si>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</si>
  <si>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</si>
  <si>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</si>
  <si>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</si>
  <si>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</si>
  <si>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</si>
  <si>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</si>
  <si>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</si>
  <si>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</si>
  <si>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</si>
  <si>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</si>
  <si>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</si>
  <si>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</si>
  <si>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</si>
  <si>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</si>
  <si>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</si>
  <si>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</si>
  <si>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</si>
  <si>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</si>
  <si>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</si>
  <si>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</si>
  <si>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</si>
  <si>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</si>
  <si>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</si>
  <si>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</si>
  <si>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</si>
  <si>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</si>
  <si>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</si>
  <si>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</si>
  <si>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</si>
  <si>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</si>
  <si>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</si>
  <si>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</si>
  <si>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</si>
  <si>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</si>
  <si>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</si>
  <si>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</si>
  <si>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</si>
  <si>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</si>
  <si>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</si>
  <si>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</si>
  <si>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</si>
  <si>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</si>
  <si>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</si>
  <si>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</si>
  <si>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</si>
  <si>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</si>
  <si>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</si>
  <si>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</si>
  <si>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</si>
  <si>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</si>
  <si>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</si>
  <si>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</si>
  <si>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</si>
  <si>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</si>
  <si>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</si>
  <si>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</si>
  <si>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</si>
  <si>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</si>
  <si>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</si>
  <si>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</si>
  <si>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</si>
  <si>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</si>
  <si>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</si>
  <si>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</si>
  <si>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</si>
  <si>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</si>
  <si>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</si>
  <si>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</si>
  <si>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</si>
  <si>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</si>
  <si>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</si>
  <si>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</si>
  <si>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</si>
  <si>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</si>
  <si>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</si>
  <si>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</si>
  <si>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</si>
  <si>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</si>
  <si>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</si>
  <si>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</si>
  <si>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</si>
  <si>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</si>
  <si>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</si>
  <si>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</si>
  <si>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</si>
  <si>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</si>
  <si>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</si>
  <si>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</si>
  <si>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</si>
  <si>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</si>
  <si>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</si>
  <si>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</si>
  <si>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</si>
  <si>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</si>
  <si>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</si>
  <si>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</si>
  <si>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</si>
  <si>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</si>
  <si>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</si>
  <si>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</si>
  <si>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</si>
  <si>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</si>
  <si>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</si>
  <si>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</si>
  <si>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</si>
  <si>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</si>
  <si>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</si>
  <si>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</si>
  <si>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</si>
  <si>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</si>
  <si>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</si>
  <si>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</si>
  <si>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</si>
  <si>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</si>
  <si>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</si>
  <si>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</si>
  <si>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</si>
  <si>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</si>
  <si>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</si>
  <si>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</si>
  <si>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</si>
  <si>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</si>
  <si>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</si>
  <si>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</si>
  <si>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</si>
  <si>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</si>
  <si>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</si>
  <si>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</si>
  <si>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</si>
  <si>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</si>
  <si>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</si>
  <si>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</si>
  <si>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</si>
  <si>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</si>
  <si>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</si>
  <si>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</si>
  <si>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</si>
  <si>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</si>
  <si>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</si>
  <si>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</si>
  <si>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</si>
  <si>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</si>
  <si>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</si>
  <si>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</si>
  <si>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</si>
  <si>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</si>
  <si>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</si>
  <si>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</si>
  <si>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</si>
  <si>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</si>
  <si>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</si>
  <si>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</si>
  <si>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</si>
  <si>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</si>
  <si>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</si>
  <si>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</si>
  <si>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</si>
  <si>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</si>
  <si>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</si>
  <si>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</si>
  <si>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</si>
  <si>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</si>
  <si>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</si>
  <si>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</si>
  <si>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</si>
  <si>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</si>
  <si>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</si>
  <si>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</si>
  <si>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</si>
  <si>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</si>
  <si>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</si>
  <si>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</si>
  <si>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</si>
  <si>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</si>
  <si>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</si>
  <si>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</si>
  <si>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</si>
  <si>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</si>
  <si>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</si>
  <si>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</si>
  <si>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</si>
  <si>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</si>
  <si>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</si>
  <si>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</si>
  <si>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</si>
  <si>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</si>
  <si>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</si>
  <si>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</si>
  <si>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</si>
  <si>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</si>
  <si>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</si>
  <si>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</si>
  <si>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</si>
  <si>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</si>
  <si>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</si>
  <si>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</si>
  <si>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</si>
  <si>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</si>
  <si>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</si>
  <si>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</si>
  <si>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</si>
  <si>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</si>
  <si>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</si>
  <si>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</si>
  <si>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</si>
  <si>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</si>
  <si>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</si>
  <si>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</si>
  <si>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</si>
  <si>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</si>
  <si>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</si>
  <si>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</si>
  <si>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</si>
  <si>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</si>
  <si>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</si>
  <si>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</si>
  <si>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</si>
  <si>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</si>
  <si>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</si>
  <si>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</si>
  <si>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</si>
  <si>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</si>
  <si>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</si>
  <si>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</si>
  <si>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</si>
  <si>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</si>
  <si>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</si>
  <si>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</si>
  <si>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</si>
  <si>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</si>
  <si>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</si>
  <si>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</si>
  <si>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</si>
  <si>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</si>
  <si>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</si>
  <si>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</si>
  <si>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</si>
  <si>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</si>
  <si>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</si>
  <si>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</si>
  <si>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</si>
  <si>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</si>
  <si>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</si>
  <si>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</si>
  <si>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</si>
  <si>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</si>
  <si>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</si>
  <si>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</si>
  <si>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</si>
  <si>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</si>
  <si>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</si>
  <si>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</si>
  <si>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</si>
  <si>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</si>
  <si>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</si>
  <si>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</si>
  <si>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</si>
  <si>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</si>
  <si>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</si>
  <si>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</si>
  <si>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</si>
  <si>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</si>
  <si>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</si>
  <si>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</si>
  <si>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</si>
  <si>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</si>
  <si>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</si>
  <si>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</si>
  <si>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</si>
  <si>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</si>
  <si>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</si>
  <si>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</si>
  <si>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</si>
  <si>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</si>
  <si>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</si>
  <si>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</si>
  <si>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</si>
  <si>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</si>
  <si>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</si>
  <si>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</si>
  <si>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</si>
  <si>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</si>
  <si>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</si>
  <si>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</si>
  <si>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</si>
  <si>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</si>
  <si>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</si>
  <si>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</si>
  <si>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</si>
  <si>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</si>
  <si>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</si>
  <si>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</si>
  <si>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</si>
  <si>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</si>
  <si>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</si>
  <si>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</si>
  <si>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</si>
  <si>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</si>
  <si>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</si>
  <si>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</si>
  <si>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</si>
  <si>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</si>
  <si>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</si>
  <si>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</si>
  <si>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</si>
  <si>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</si>
  <si>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</si>
  <si>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</si>
  <si>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</si>
  <si>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</si>
  <si>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</si>
  <si>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</si>
  <si>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</si>
  <si>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</si>
  <si>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</si>
  <si>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</si>
  <si>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</si>
  <si>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</si>
  <si>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</si>
  <si>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</si>
  <si>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</si>
  <si>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</si>
  <si>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</si>
  <si>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</si>
  <si>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</si>
  <si>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</si>
  <si>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</si>
  <si>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</si>
  <si>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</si>
  <si>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</si>
  <si>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</si>
  <si>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</si>
  <si>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</si>
  <si>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</si>
  <si>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</si>
  <si>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</si>
  <si>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</si>
  <si>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</si>
  <si>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</si>
  <si>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</si>
  <si>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</si>
  <si>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</si>
  <si>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</si>
  <si>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</si>
  <si>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</si>
  <si>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</si>
  <si>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</si>
  <si>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</si>
  <si>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</si>
  <si>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</si>
  <si>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</si>
  <si>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</si>
  <si>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</si>
  <si>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</si>
  <si>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</si>
  <si>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</si>
  <si>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</si>
  <si>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</si>
  <si>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</si>
  <si>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</si>
  <si>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</si>
  <si>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</si>
  <si>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</si>
  <si>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</si>
  <si>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</si>
  <si>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</si>
  <si>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</si>
  <si>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</si>
  <si>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</si>
  <si>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</si>
  <si>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</si>
  <si>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</si>
  <si>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</si>
  <si>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</si>
  <si>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</si>
  <si>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</si>
  <si>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</si>
  <si>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</si>
  <si>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</si>
  <si>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</si>
  <si>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</si>
  <si>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</si>
  <si>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</si>
  <si>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</si>
  <si>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</si>
  <si>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</si>
  <si>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</si>
  <si>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</si>
  <si>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</si>
  <si>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</si>
  <si>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</si>
  <si>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</si>
  <si>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</si>
  <si>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</si>
  <si>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</si>
  <si>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</si>
  <si>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</si>
  <si>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</si>
  <si>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</si>
  <si>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</si>
  <si>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</si>
  <si>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</si>
  <si>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</si>
  <si>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</si>
  <si>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</si>
  <si>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</si>
  <si>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</si>
  <si>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</si>
  <si>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</si>
  <si>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</si>
  <si>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</si>
  <si>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</si>
  <si>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</si>
  <si>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</si>
  <si>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</si>
  <si>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</si>
  <si>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</si>
  <si>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</si>
  <si>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</si>
  <si>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</si>
  <si>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</si>
  <si>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</si>
  <si>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</si>
  <si>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</si>
  <si>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</si>
  <si>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</si>
  <si>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</si>
  <si>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</si>
  <si>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</si>
  <si>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</si>
  <si>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</si>
  <si>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</si>
  <si>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</si>
  <si>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</si>
  <si>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</si>
  <si>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</si>
  <si>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</si>
  <si>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</si>
  <si>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</si>
  <si>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</si>
  <si>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</si>
  <si>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</si>
  <si>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</si>
  <si>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</si>
  <si>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</si>
  <si>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</si>
  <si>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</si>
  <si>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</si>
  <si>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</si>
  <si>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</si>
  <si>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</si>
  <si>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</si>
  <si>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</si>
  <si>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</si>
  <si>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</si>
  <si>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</si>
  <si>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</si>
  <si>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</si>
  <si>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</si>
  <si>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</si>
  <si>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</si>
  <si>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</si>
  <si>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</si>
  <si>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</si>
  <si>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</si>
  <si>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</si>
  <si>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</si>
  <si>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</si>
  <si>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</si>
  <si>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</si>
  <si>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</si>
  <si>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</si>
  <si>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</si>
  <si>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</si>
  <si>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</si>
  <si>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</si>
  <si>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</si>
  <si>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</si>
  <si>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</si>
  <si>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</si>
  <si>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</si>
  <si>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</si>
  <si>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</si>
  <si>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</si>
  <si>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</si>
  <si>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</si>
  <si>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</si>
  <si>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</si>
  <si>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</si>
  <si>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</si>
  <si>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</si>
  <si>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</si>
  <si>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</si>
  <si>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</si>
  <si>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</si>
  <si>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</si>
  <si>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</si>
  <si>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</si>
  <si>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</si>
  <si>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</si>
  <si>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</si>
  <si>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</si>
  <si>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</si>
  <si>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</si>
  <si>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</si>
  <si>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</si>
  <si>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</si>
  <si>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</si>
  <si>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</si>
  <si>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</si>
  <si>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</si>
  <si>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</si>
  <si>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</si>
  <si>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</si>
  <si>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</si>
  <si>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</si>
  <si>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</si>
  <si>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</si>
  <si>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</si>
  <si>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</si>
  <si>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</si>
  <si>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</si>
  <si>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</si>
  <si>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</si>
  <si>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</si>
  <si>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</si>
  <si>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</si>
  <si>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</si>
  <si>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</si>
  <si>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</si>
  <si>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</si>
  <si>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</si>
  <si>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</si>
  <si>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</si>
  <si>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</si>
  <si>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</si>
  <si>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</si>
  <si>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</si>
  <si>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</si>
  <si>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</si>
  <si>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</si>
  <si>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</si>
  <si>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</si>
  <si>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</si>
  <si>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</si>
  <si>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</si>
  <si>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</si>
  <si>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</si>
  <si>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</si>
  <si>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</si>
  <si>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</si>
  <si>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</si>
  <si>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</si>
  <si>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</si>
  <si>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</si>
  <si>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</si>
  <si>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</si>
  <si>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</si>
  <si>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</si>
  <si>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</si>
  <si>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</si>
  <si>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</si>
  <si>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</si>
  <si>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</si>
  <si>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</si>
  <si>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</si>
  <si>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</si>
  <si>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</si>
  <si>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</si>
  <si>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</si>
  <si>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</si>
  <si>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</si>
  <si>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</si>
  <si>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</si>
  <si>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</si>
  <si>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</si>
  <si>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</si>
  <si>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</si>
  <si>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</si>
  <si>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</si>
  <si>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</si>
  <si>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</si>
  <si>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</si>
  <si>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</si>
  <si>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</si>
  <si>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</si>
  <si>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</si>
  <si>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</si>
  <si>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</si>
  <si>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</si>
  <si>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</si>
  <si>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</si>
  <si>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</si>
  <si>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</si>
  <si>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</si>
  <si>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</si>
  <si>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</si>
  <si>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</si>
  <si>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</si>
  <si>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</si>
  <si>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</si>
  <si>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</si>
  <si>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</si>
  <si>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</si>
  <si>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</si>
  <si>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</si>
  <si>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</si>
  <si>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</si>
  <si>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</si>
  <si>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</si>
  <si>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</si>
  <si>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</si>
  <si>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</si>
  <si>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</si>
  <si>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</si>
  <si>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</si>
  <si>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</si>
  <si>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</si>
  <si>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</si>
  <si>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</si>
  <si>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</si>
  <si>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</si>
  <si>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</si>
  <si>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</si>
  <si>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</si>
  <si>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</si>
  <si>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</si>
  <si>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</si>
  <si>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</si>
  <si>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</si>
  <si>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</si>
  <si>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</si>
  <si>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</si>
  <si>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</si>
  <si>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</si>
  <si>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</si>
  <si>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</si>
  <si>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</si>
  <si>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</si>
  <si>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</si>
  <si>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</si>
  <si>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</si>
  <si>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</si>
  <si>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</si>
  <si>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</si>
  <si>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</si>
  <si>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</si>
  <si>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</si>
  <si>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</si>
  <si>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</si>
  <si>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</si>
  <si>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</si>
  <si>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</si>
  <si>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</si>
  <si>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</si>
  <si>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</si>
  <si>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</si>
  <si>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</si>
  <si>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</si>
  <si>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</si>
  <si>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</si>
  <si>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</si>
  <si>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</si>
  <si>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</si>
  <si>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</si>
  <si>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</si>
  <si>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</si>
  <si>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</si>
  <si>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</si>
  <si>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</si>
  <si>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</si>
  <si>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</si>
  <si>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</si>
  <si>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</si>
  <si>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</si>
  <si>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</si>
  <si>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</si>
  <si>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</si>
  <si>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</si>
  <si>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</si>
  <si>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</si>
  <si>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</si>
  <si>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</si>
  <si>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</si>
  <si>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</si>
  <si>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</si>
  <si>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</si>
  <si>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</si>
  <si>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</si>
  <si>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</si>
  <si>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</si>
  <si>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</si>
  <si>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</si>
  <si>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</si>
  <si>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</si>
  <si>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</si>
  <si>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</si>
  <si>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</si>
  <si>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</si>
  <si>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</si>
  <si>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</si>
  <si>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</si>
  <si>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</si>
  <si>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</si>
  <si>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</si>
  <si>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</si>
  <si>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</si>
  <si>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</si>
  <si>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</si>
  <si>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</si>
  <si>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</si>
  <si>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</si>
  <si>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</si>
  <si>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</si>
  <si>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</si>
  <si>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</si>
  <si>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</si>
  <si>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</si>
  <si>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</si>
  <si>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</si>
  <si>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</si>
  <si>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</si>
  <si>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</si>
  <si>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</si>
  <si>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</si>
  <si>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</si>
  <si>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</si>
  <si>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</si>
  <si>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</si>
  <si>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</si>
  <si>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</si>
  <si>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</si>
  <si>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</si>
  <si>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</si>
  <si>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</si>
  <si>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</si>
  <si>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</si>
  <si>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</si>
  <si>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</si>
  <si>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</si>
  <si>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</si>
  <si>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</si>
  <si>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</si>
  <si>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</si>
  <si>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</si>
  <si>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</si>
  <si>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</si>
  <si>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</si>
  <si>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</si>
  <si>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</si>
  <si>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</si>
  <si>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</si>
  <si>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</si>
  <si>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</si>
  <si>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</si>
  <si>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</si>
  <si>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</si>
  <si>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</si>
  <si>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</si>
  <si>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</si>
  <si>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</si>
  <si>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</si>
  <si>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</si>
  <si>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</si>
  <si>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</si>
  <si>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</si>
  <si>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</si>
  <si>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</si>
  <si>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</si>
  <si>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</si>
  <si>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</si>
  <si>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</si>
  <si>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</si>
  <si>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</si>
  <si>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</si>
  <si>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</si>
  <si>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</si>
  <si>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</si>
  <si>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</si>
  <si>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</si>
  <si>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</si>
  <si>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</si>
  <si>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</si>
  <si>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</si>
  <si>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</si>
  <si>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</si>
  <si>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</si>
  <si>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</si>
  <si>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</si>
  <si>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</si>
  <si>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</si>
  <si>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</si>
  <si>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</si>
  <si>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</si>
  <si>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</si>
  <si>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</si>
  <si>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</si>
  <si>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</si>
  <si>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</si>
  <si>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</si>
  <si>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</si>
  <si>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</si>
  <si>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</si>
  <si>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</si>
  <si>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</si>
  <si>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</si>
  <si>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</si>
  <si>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</si>
  <si>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</si>
  <si>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</si>
  <si>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</si>
  <si>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</si>
  <si>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</si>
  <si>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</si>
  <si>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</si>
  <si>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</si>
  <si>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</si>
  <si>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</si>
  <si>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</si>
  <si>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</si>
  <si>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</si>
  <si>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</si>
  <si>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</si>
  <si>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</si>
  <si>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</si>
  <si>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</si>
  <si>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</si>
  <si>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</si>
  <si>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</si>
  <si>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</si>
  <si>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</si>
  <si>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</si>
  <si>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</si>
  <si>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</si>
  <si>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</si>
  <si>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</si>
  <si>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</si>
  <si>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</si>
  <si>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</si>
  <si>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</si>
  <si>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</si>
  <si>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</si>
  <si>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</si>
  <si>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</si>
  <si>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</si>
  <si>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</si>
  <si>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</si>
  <si>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</si>
  <si>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</si>
  <si>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</si>
  <si>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</si>
  <si>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</si>
  <si>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</si>
  <si>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</si>
  <si>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</si>
  <si>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</si>
  <si>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</si>
  <si>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</si>
  <si>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</si>
  <si>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</si>
  <si>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</si>
  <si>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</si>
  <si>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</si>
  <si>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</si>
  <si>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</si>
  <si>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</si>
  <si>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</si>
  <si>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</si>
  <si>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</si>
  <si>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</si>
  <si>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</si>
  <si>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</si>
  <si>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</si>
  <si>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</si>
  <si>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</si>
  <si>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</si>
  <si>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</si>
  <si>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</si>
  <si>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</si>
  <si>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</si>
  <si>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</si>
  <si>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</si>
  <si>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</si>
  <si>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</si>
  <si>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</si>
  <si>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</si>
  <si>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</si>
  <si>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</si>
  <si>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</si>
  <si>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</si>
  <si>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</si>
  <si>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</si>
  <si>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</si>
  <si>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</si>
  <si>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</si>
  <si>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</si>
  <si>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</si>
  <si>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</si>
  <si>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</si>
  <si>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</si>
  <si>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</si>
  <si>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</si>
  <si>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</si>
  <si>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</si>
  <si>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</si>
  <si>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</si>
  <si>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</si>
  <si>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</si>
  <si>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</si>
  <si>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</si>
  <si>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</si>
  <si>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</si>
  <si>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</si>
  <si>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</si>
  <si>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</si>
  <si>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</si>
  <si>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</si>
  <si>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</si>
  <si>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</si>
  <si>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</si>
  <si>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</si>
  <si>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</si>
  <si>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</si>
  <si>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</si>
  <si>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</si>
  <si>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</si>
  <si>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</si>
  <si>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</si>
  <si>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</si>
  <si>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</si>
  <si>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</si>
  <si>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</si>
  <si>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</si>
  <si>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</si>
  <si>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</si>
  <si>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</si>
  <si>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</si>
  <si>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</si>
  <si>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</si>
  <si>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</si>
  <si>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</si>
  <si>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</si>
  <si>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</si>
  <si>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</si>
  <si>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</si>
  <si>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</si>
  <si>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</si>
  <si>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</si>
  <si>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</si>
  <si>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</si>
  <si>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</si>
  <si>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</si>
  <si>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</si>
  <si>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</si>
  <si>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</si>
  <si>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</si>
  <si>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</si>
  <si>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</si>
  <si>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</si>
  <si>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</si>
  <si>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</si>
  <si>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</si>
  <si>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</si>
  <si>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</si>
  <si>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</si>
  <si>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</si>
  <si>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</si>
  <si>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</si>
  <si>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</si>
  <si>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</si>
  <si>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</si>
  <si>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</si>
  <si>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</si>
  <si>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</si>
  <si>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</si>
  <si>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</si>
  <si>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</si>
  <si>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</si>
  <si>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</si>
  <si>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</si>
  <si>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</si>
  <si>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</si>
  <si>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</si>
  <si>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</si>
  <si>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</si>
  <si>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</si>
  <si>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</si>
  <si>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</si>
  <si>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</si>
  <si>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</si>
  <si>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</si>
  <si>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</si>
  <si>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</si>
  <si>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</si>
  <si>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</si>
  <si>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</si>
  <si>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</si>
  <si>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</si>
  <si>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</si>
  <si>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</si>
  <si>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</si>
  <si>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</si>
  <si>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</si>
  <si>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</si>
  <si>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</si>
  <si>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</si>
  <si>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</si>
  <si>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</si>
  <si>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</si>
  <si>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</si>
  <si>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</si>
  <si>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</si>
  <si>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</si>
  <si>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</si>
  <si>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</si>
  <si>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</si>
  <si>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</si>
  <si>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</si>
  <si>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</si>
  <si>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</si>
  <si>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</si>
  <si>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</si>
  <si>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</si>
  <si>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</si>
  <si>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</si>
  <si>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</si>
  <si>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</si>
  <si>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</si>
  <si>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</si>
  <si>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</si>
  <si>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</si>
  <si>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</si>
  <si>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</si>
  <si>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</si>
  <si>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</si>
  <si>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</si>
  <si>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</si>
  <si>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</si>
  <si>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</si>
  <si>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</si>
  <si>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</si>
  <si>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</si>
  <si>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</si>
  <si>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</si>
  <si>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</si>
  <si>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</si>
  <si>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</si>
  <si>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</si>
  <si>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</si>
  <si>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</si>
  <si>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</si>
  <si>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</si>
  <si>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</si>
  <si>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</si>
  <si>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</si>
  <si>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</si>
  <si>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</si>
  <si>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</si>
  <si>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</si>
  <si>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</si>
  <si>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</si>
  <si>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</si>
  <si>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</si>
  <si>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</si>
  <si>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</si>
  <si>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</si>
  <si>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</si>
  <si>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</si>
  <si>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</si>
  <si>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</si>
  <si>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</si>
  <si>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</si>
  <si>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</si>
  <si>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</si>
  <si>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</si>
  <si>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</si>
  <si>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</si>
  <si>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</si>
  <si>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</si>
  <si>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</si>
  <si>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</si>
  <si>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</si>
  <si>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</si>
  <si>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</si>
  <si>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</si>
  <si>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</si>
  <si>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</si>
  <si>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</si>
  <si>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</si>
  <si>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</si>
  <si>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</si>
  <si>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</si>
  <si>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</si>
  <si>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</si>
  <si>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</si>
  <si>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</si>
  <si>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</si>
  <si>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</si>
  <si>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</si>
  <si>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</si>
  <si>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</si>
  <si>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</si>
  <si>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</si>
  <si>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</si>
  <si>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</si>
  <si>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</si>
  <si>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</si>
  <si>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</si>
  <si>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</si>
  <si>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</si>
  <si>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</si>
  <si>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</si>
  <si>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</si>
  <si>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</si>
  <si>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</si>
  <si>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</si>
  <si>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</si>
  <si>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</si>
  <si>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</si>
  <si>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</si>
  <si>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</si>
  <si>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</si>
  <si>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</si>
  <si>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</si>
  <si>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</si>
  <si>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</si>
  <si>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</si>
  <si>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</si>
  <si>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</si>
  <si>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</si>
  <si>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</si>
  <si>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</si>
  <si>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</si>
  <si>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</si>
  <si>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</si>
  <si>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</si>
  <si>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</si>
  <si>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</si>
  <si>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</si>
  <si>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</si>
  <si>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</si>
  <si>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</si>
  <si>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</si>
  <si>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</si>
  <si>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</si>
  <si>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</si>
  <si>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</si>
  <si>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</si>
  <si>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</si>
  <si>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</si>
  <si>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</si>
  <si>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</si>
  <si>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</si>
  <si>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</si>
  <si>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</si>
  <si>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</si>
  <si>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</si>
  <si>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</si>
  <si>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</si>
  <si>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</si>
  <si>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</si>
  <si>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</si>
  <si>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</si>
  <si>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</si>
  <si>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</si>
  <si>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</si>
  <si>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</si>
  <si>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</si>
  <si>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</si>
  <si>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</si>
  <si>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</si>
  <si>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</si>
  <si>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</si>
  <si>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</si>
  <si>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</si>
  <si>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</si>
  <si>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</si>
  <si>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</si>
  <si>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</si>
  <si>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</si>
  <si>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</si>
  <si>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</si>
  <si>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</si>
  <si>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</si>
  <si>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</si>
  <si>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</si>
  <si>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</si>
  <si>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</si>
  <si>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</si>
  <si>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</si>
  <si>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</si>
  <si>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</si>
  <si>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</si>
  <si>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</si>
  <si>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</si>
  <si>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</si>
  <si>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</si>
  <si>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</si>
  <si>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</si>
  <si>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</si>
  <si>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</si>
  <si>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</si>
  <si>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</si>
  <si>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</si>
  <si>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</si>
  <si>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</si>
  <si>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</si>
  <si>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</si>
  <si>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</si>
  <si>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</si>
  <si>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</si>
  <si>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</si>
  <si>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</si>
  <si>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</si>
  <si>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</si>
  <si>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</si>
  <si>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</si>
  <si>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</si>
  <si>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</si>
  <si>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</si>
  <si>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</si>
  <si>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</si>
  <si>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</si>
  <si>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</si>
  <si>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</si>
  <si>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</si>
  <si>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</si>
  <si>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</si>
  <si>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</si>
  <si>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</si>
  <si>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</si>
  <si>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</si>
  <si>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</si>
  <si>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</si>
  <si>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</si>
  <si>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</si>
  <si>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</si>
  <si>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</si>
  <si>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</si>
  <si>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</si>
  <si>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</si>
  <si>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</si>
  <si>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</si>
  <si>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</si>
  <si>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</si>
  <si>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</si>
  <si>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</si>
  <si>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</si>
  <si>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</si>
  <si>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</si>
  <si>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</si>
  <si>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</si>
  <si>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</si>
  <si>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</si>
  <si>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</si>
  <si>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</si>
  <si>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</si>
  <si>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</si>
  <si>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</si>
  <si>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</si>
  <si>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</si>
  <si>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</si>
  <si>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</si>
  <si>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</si>
  <si>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</si>
  <si>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</si>
  <si>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</si>
  <si>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</si>
  <si>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</si>
  <si>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</si>
  <si>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</si>
  <si>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</si>
  <si>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</si>
  <si>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</si>
  <si>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</si>
  <si>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</si>
  <si>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</si>
  <si>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</si>
  <si>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</si>
  <si>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</si>
  <si>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</si>
  <si>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</si>
  <si>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</si>
  <si>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</si>
  <si>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</si>
  <si>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</si>
  <si>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</si>
  <si>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</si>
  <si>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</si>
  <si>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</si>
  <si>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</si>
  <si>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</si>
  <si>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</si>
  <si>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</si>
  <si>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</si>
  <si>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</si>
  <si>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</si>
  <si>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</si>
  <si>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</si>
  <si>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</si>
  <si>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</si>
  <si>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</si>
  <si>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</si>
  <si>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</si>
  <si>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</si>
  <si>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</si>
  <si>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</si>
  <si>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</si>
  <si>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</si>
  <si>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</si>
  <si>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</si>
  <si>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</si>
  <si>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</si>
  <si>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</si>
  <si>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</si>
  <si>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</si>
  <si>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</si>
  <si>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</si>
  <si>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</si>
  <si>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</si>
  <si>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</si>
  <si>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</si>
  <si>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</si>
  <si>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</si>
  <si>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</si>
  <si>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</si>
  <si>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</si>
  <si>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</si>
  <si>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</si>
  <si>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</si>
  <si>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</si>
  <si>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</si>
  <si>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</si>
  <si>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</si>
  <si>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</si>
  <si>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</si>
  <si>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</si>
  <si>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</si>
  <si>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</si>
  <si>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</si>
  <si>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</si>
  <si>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</si>
  <si>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</si>
  <si>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</si>
  <si>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</si>
  <si>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</si>
  <si>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</si>
  <si>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</si>
  <si>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</si>
  <si>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</si>
  <si>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</si>
  <si>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</si>
  <si>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</si>
  <si>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</si>
  <si>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</si>
  <si>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</si>
  <si>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</si>
  <si>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</si>
  <si>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</si>
  <si>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</si>
  <si>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</si>
  <si>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</si>
  <si>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</si>
  <si>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</si>
  <si>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</si>
  <si>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</si>
  <si>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</si>
  <si>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</si>
  <si>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</si>
  <si>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</si>
  <si>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</si>
  <si>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</si>
  <si>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</si>
  <si>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</si>
  <si>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</si>
  <si>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</si>
  <si>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</si>
  <si>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</si>
  <si>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</si>
  <si>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</si>
  <si>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</si>
  <si>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</si>
  <si>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</si>
  <si>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</si>
  <si>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</si>
  <si>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</si>
  <si>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</si>
  <si>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</si>
  <si>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</si>
  <si>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</si>
  <si>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</si>
  <si>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</si>
  <si>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</si>
  <si>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</si>
  <si>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</si>
  <si>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</si>
  <si>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</si>
  <si>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</si>
  <si>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</si>
  <si>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</si>
  <si>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</si>
  <si>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</si>
  <si>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</si>
  <si>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</si>
  <si>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</si>
  <si>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</si>
  <si>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</si>
  <si>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</si>
  <si>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</si>
  <si>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</si>
  <si>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</si>
  <si>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</si>
  <si>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</si>
  <si>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</si>
  <si>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</si>
  <si>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</si>
  <si>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</si>
  <si>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</si>
  <si>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</si>
  <si>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</si>
  <si>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</si>
  <si>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</si>
  <si>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</si>
  <si>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</si>
  <si>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</si>
  <si>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</si>
  <si>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</si>
  <si>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</si>
  <si>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</si>
  <si>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</si>
  <si>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</si>
  <si>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</si>
  <si>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</si>
  <si>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</si>
  <si>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</si>
  <si>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</si>
  <si>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</si>
  <si>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</si>
  <si>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</si>
  <si>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</si>
  <si>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</si>
  <si>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</si>
  <si>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</si>
  <si>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</si>
  <si>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</si>
  <si>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</si>
  <si>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</si>
  <si>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</si>
  <si>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</si>
  <si>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</si>
  <si>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</si>
  <si>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</si>
  <si>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</si>
  <si>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</si>
  <si>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</si>
  <si>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</si>
  <si>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</si>
  <si>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</si>
  <si>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</si>
  <si>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</si>
  <si>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</si>
  <si>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</si>
  <si>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</si>
  <si>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</si>
  <si>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</si>
  <si>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</si>
  <si>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</si>
  <si>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</si>
  <si>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</si>
  <si>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</si>
  <si>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</si>
  <si>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</si>
  <si>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</si>
  <si>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</si>
  <si>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</si>
  <si>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</si>
  <si>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</si>
  <si>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</si>
  <si>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</si>
  <si>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</si>
  <si>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</si>
  <si>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</si>
  <si>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</si>
  <si>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</si>
  <si>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</si>
  <si>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</si>
  <si>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</si>
  <si>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</si>
  <si>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</si>
  <si>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</si>
  <si>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</si>
  <si>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</si>
  <si>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</si>
  <si>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</si>
  <si>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</si>
  <si>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</si>
  <si>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</si>
  <si>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</si>
  <si>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</si>
  <si>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</si>
  <si>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</si>
  <si>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</si>
  <si>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</si>
  <si>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</si>
  <si>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</si>
  <si>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</si>
  <si>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</si>
  <si>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</si>
  <si>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</si>
  <si>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</si>
  <si>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</si>
  <si>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</si>
  <si>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</si>
  <si>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</si>
  <si>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</si>
  <si>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</si>
  <si>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</si>
  <si>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</si>
  <si>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</si>
  <si>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</si>
  <si>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</si>
  <si>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</si>
  <si>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</si>
  <si>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</si>
  <si>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</si>
  <si>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</si>
  <si>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</si>
  <si>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</si>
  <si>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</si>
  <si>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</si>
  <si>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</si>
  <si>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</si>
  <si>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</si>
  <si>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</si>
  <si>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</si>
  <si>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</si>
  <si>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</si>
  <si>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</si>
  <si>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</si>
  <si>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</si>
  <si>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</si>
  <si>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</si>
  <si>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</si>
  <si>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</si>
  <si>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</si>
  <si>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</si>
  <si>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</si>
  <si>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</si>
  <si>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</si>
  <si>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</si>
  <si>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</si>
  <si>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</si>
  <si>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</si>
  <si>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</si>
  <si>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</si>
  <si>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</si>
  <si>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</si>
  <si>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</si>
  <si>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</si>
  <si>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</si>
  <si>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</si>
  <si>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</si>
  <si>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</si>
  <si>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</si>
  <si>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</si>
  <si>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</si>
  <si>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</si>
  <si>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</si>
  <si>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</si>
  <si>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</si>
  <si>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</si>
  <si>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</si>
  <si>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</si>
  <si>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</si>
  <si>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</si>
  <si>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</si>
  <si>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</si>
  <si>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</si>
  <si>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</si>
  <si>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</si>
  <si>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</si>
  <si>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</si>
  <si>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</si>
  <si>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</si>
  <si>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</si>
  <si>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</si>
  <si>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</si>
  <si>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</si>
  <si>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</si>
  <si>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</si>
  <si>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</si>
  <si>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</si>
  <si>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</si>
  <si>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</si>
  <si>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</si>
  <si>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</si>
  <si>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</si>
  <si>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</si>
  <si>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</si>
  <si>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</si>
  <si>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</si>
  <si>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</si>
  <si>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</si>
  <si>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</si>
  <si>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</si>
  <si>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</si>
  <si>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</si>
  <si>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</si>
  <si>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</si>
  <si>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</si>
  <si>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</si>
  <si>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</si>
  <si>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</si>
  <si>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</si>
  <si>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</si>
  <si>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</si>
  <si>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</si>
  <si>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</si>
  <si>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</si>
  <si>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</si>
  <si>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</si>
  <si>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</si>
  <si>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</si>
  <si>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</si>
  <si>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</si>
  <si>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</si>
  <si>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</si>
  <si>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</si>
  <si>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</si>
  <si>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</si>
  <si>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</si>
  <si>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</si>
  <si>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</si>
  <si>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</si>
  <si>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</si>
  <si>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</si>
  <si>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</si>
  <si>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</si>
  <si>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</si>
  <si>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</si>
  <si>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</si>
  <si>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</si>
  <si>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</si>
  <si>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</si>
  <si>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</si>
  <si>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</si>
  <si>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</si>
  <si>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</si>
  <si>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</si>
  <si>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</si>
  <si>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</si>
  <si>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</si>
  <si>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</si>
  <si>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</si>
  <si>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</si>
  <si>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</si>
  <si>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</si>
  <si>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</si>
  <si>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</si>
  <si>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</si>
  <si>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</si>
  <si>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</si>
  <si>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</si>
  <si>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</si>
  <si>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</si>
  <si>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</si>
  <si>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</si>
  <si>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</si>
  <si>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</si>
  <si>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</si>
  <si>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</si>
  <si>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</si>
  <si>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</si>
  <si>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</si>
  <si>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</si>
  <si>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</si>
  <si>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</si>
  <si>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</si>
  <si>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</si>
  <si>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</si>
  <si>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</si>
  <si>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</si>
  <si>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</si>
  <si>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</si>
  <si>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</si>
  <si>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</si>
  <si>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</si>
  <si>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</si>
  <si>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</si>
  <si>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</si>
  <si>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</si>
  <si>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</si>
  <si>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</si>
  <si>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</si>
  <si>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</si>
  <si>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</si>
  <si>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</si>
  <si>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</si>
  <si>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</si>
  <si>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</si>
  <si>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</si>
  <si>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</si>
  <si>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</si>
  <si>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</si>
  <si>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</si>
  <si>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</si>
  <si>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</si>
  <si>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</si>
  <si>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</si>
  <si>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</si>
  <si>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</si>
  <si>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</si>
  <si>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</si>
  <si>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</si>
  <si>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</si>
  <si>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</si>
  <si>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</si>
  <si>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</si>
  <si>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</si>
  <si>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</si>
  <si>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</si>
  <si>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</si>
  <si>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</si>
  <si>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</si>
  <si>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</si>
  <si>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</si>
  <si>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</si>
  <si>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</si>
  <si>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</si>
  <si>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</si>
  <si>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</si>
  <si>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</si>
  <si>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</si>
  <si>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</si>
  <si>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</si>
  <si>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</si>
  <si>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</si>
  <si>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</si>
  <si>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</si>
  <si>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</si>
  <si>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</si>
  <si>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</si>
  <si>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</si>
  <si>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</si>
  <si>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</si>
  <si>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</si>
  <si>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</si>
  <si>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</si>
  <si>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</si>
  <si>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</si>
  <si>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</si>
  <si>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</si>
  <si>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</si>
  <si>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</si>
  <si>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</si>
  <si>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</si>
  <si>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</si>
  <si>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</si>
  <si>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</si>
  <si>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</si>
  <si>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</si>
  <si>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</si>
  <si>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</si>
  <si>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</si>
  <si>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</si>
  <si>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</si>
  <si>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</si>
  <si>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</si>
  <si>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</si>
  <si>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</si>
  <si>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</si>
  <si>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</si>
  <si>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</si>
  <si>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</si>
  <si>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</si>
  <si>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</si>
  <si>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</si>
  <si>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</si>
  <si>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</si>
  <si>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</si>
  <si>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</si>
  <si>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</si>
  <si>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</si>
  <si>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</si>
  <si>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</si>
  <si>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</si>
  <si>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</si>
  <si>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</si>
  <si>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</si>
  <si>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</si>
  <si>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</si>
  <si>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</si>
  <si>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</si>
  <si>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</si>
  <si>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</si>
  <si>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</si>
  <si>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</si>
  <si>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</si>
  <si>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</si>
  <si>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</si>
  <si>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</si>
  <si>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</si>
  <si>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</si>
  <si>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</si>
  <si>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</si>
  <si>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</si>
  <si>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</si>
  <si>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</si>
  <si>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</si>
  <si>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</si>
  <si>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</si>
  <si>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</si>
  <si>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</si>
  <si>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</si>
  <si>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</si>
  <si>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</si>
  <si>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</si>
  <si>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</si>
  <si>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</si>
  <si>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</si>
  <si>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</si>
  <si>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</si>
  <si>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</si>
  <si>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</si>
  <si>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</si>
  <si>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</si>
  <si>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</si>
  <si>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</si>
  <si>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</si>
  <si>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</si>
  <si>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</si>
  <si>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</si>
  <si>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</si>
  <si>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</si>
  <si>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</si>
  <si>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</si>
  <si>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</si>
  <si>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</si>
  <si>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</si>
  <si>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</si>
  <si>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</si>
  <si>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</si>
  <si>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</si>
  <si>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</si>
  <si>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</si>
  <si>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</si>
  <si>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</si>
  <si>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</si>
  <si>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</si>
  <si>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</si>
  <si>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</si>
  <si>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</si>
  <si>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</si>
  <si>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</si>
  <si>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</si>
  <si>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</si>
  <si>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</si>
  <si>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</si>
  <si>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</si>
  <si>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</si>
  <si>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</si>
  <si>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</si>
  <si>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</si>
  <si>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</si>
  <si>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</si>
  <si>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</si>
  <si>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</si>
  <si>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</si>
  <si>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</si>
  <si>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</si>
  <si>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</si>
  <si>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</si>
  <si>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</si>
  <si>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</si>
  <si>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</si>
  <si>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</si>
  <si>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</si>
  <si>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</si>
  <si>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</si>
  <si>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</si>
  <si>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</si>
  <si>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</si>
  <si>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</si>
  <si>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</si>
  <si>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</si>
  <si>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</si>
  <si>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</si>
  <si>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</si>
  <si>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</si>
  <si>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</si>
  <si>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</si>
  <si>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</si>
  <si>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</si>
  <si>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</si>
  <si>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</si>
  <si>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</si>
  <si>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</si>
  <si>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</si>
  <si>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</si>
  <si>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</si>
  <si>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</si>
  <si>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</si>
  <si>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</si>
  <si>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</si>
  <si>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</si>
  <si>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</si>
  <si>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</si>
  <si>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</si>
  <si>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</si>
  <si>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</si>
  <si>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</si>
  <si>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</si>
  <si>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</si>
  <si>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</si>
  <si>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</si>
  <si>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</si>
  <si>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</si>
  <si>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</si>
  <si>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</si>
  <si>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</si>
  <si>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</si>
  <si>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</si>
  <si>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</si>
  <si>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</si>
  <si>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</si>
  <si>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</si>
  <si>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</si>
  <si>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</si>
  <si>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</si>
  <si>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</si>
  <si>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</si>
  <si>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</si>
  <si>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</si>
  <si>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</si>
  <si>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</si>
  <si>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</si>
  <si>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</si>
  <si>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</si>
  <si>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</si>
  <si>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</si>
  <si>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</si>
  <si>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</si>
  <si>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</si>
  <si>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</si>
  <si>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</si>
  <si>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</si>
  <si>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</si>
  <si>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</si>
  <si>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</si>
  <si>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</si>
  <si>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</si>
  <si>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</si>
  <si>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</si>
  <si>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</si>
  <si>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</si>
  <si>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</si>
  <si>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</si>
  <si>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</si>
  <si>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</si>
  <si>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</si>
  <si>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</si>
  <si>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</si>
  <si>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</si>
  <si>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</si>
  <si>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</si>
  <si>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</si>
  <si>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</si>
  <si>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</si>
  <si>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</si>
  <si>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</si>
  <si>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</si>
  <si>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</si>
  <si>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</si>
  <si>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</si>
  <si>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</si>
  <si>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</si>
  <si>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</si>
  <si>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</si>
  <si>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</si>
  <si>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</si>
  <si>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</si>
  <si>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</si>
  <si>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</si>
  <si>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</si>
  <si>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</si>
  <si>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</si>
  <si>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</si>
  <si>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</si>
  <si>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</si>
  <si>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</si>
  <si>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</si>
  <si>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</si>
  <si>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</si>
  <si>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</si>
  <si>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</si>
  <si>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</si>
  <si>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</si>
  <si>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</si>
  <si>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</si>
  <si>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</si>
  <si>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</si>
  <si>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</si>
  <si>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</si>
  <si>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</si>
  <si>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</si>
  <si>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</si>
  <si>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</si>
  <si>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</si>
  <si>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</si>
  <si>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</si>
  <si>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</si>
  <si>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</si>
  <si>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</si>
  <si>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</si>
  <si>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</si>
  <si>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</si>
  <si>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</si>
  <si>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</si>
  <si>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</si>
  <si>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</si>
  <si>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</si>
  <si>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</si>
  <si>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</si>
  <si>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</si>
  <si>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</si>
  <si>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</si>
  <si>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</si>
  <si>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</si>
  <si>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</si>
  <si>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</si>
  <si>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</si>
  <si>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</si>
  <si>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</si>
  <si>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</si>
  <si>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</si>
  <si>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</si>
  <si>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</si>
  <si>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</si>
  <si>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</si>
  <si>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</si>
  <si>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</si>
  <si>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</si>
  <si>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</si>
  <si>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</si>
  <si>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</si>
  <si>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</si>
  <si>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</si>
  <si>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</si>
  <si>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</si>
  <si>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</si>
  <si>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</si>
  <si>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</si>
  <si>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</si>
  <si>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</si>
  <si>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</si>
  <si>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</si>
  <si>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</si>
  <si>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</si>
  <si>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</si>
  <si>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</si>
  <si>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</si>
  <si>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</si>
  <si>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</si>
  <si>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</si>
  <si>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</si>
  <si>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</si>
  <si>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</si>
  <si>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</si>
  <si>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</si>
  <si>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</si>
  <si>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</si>
  <si>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</si>
  <si>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</si>
  <si>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</si>
  <si>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</si>
  <si>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</si>
  <si>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</si>
  <si>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</si>
  <si>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</si>
  <si>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</si>
  <si>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</si>
  <si>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</si>
  <si>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</si>
  <si>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</si>
  <si>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</si>
  <si>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</si>
  <si>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</si>
  <si>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</si>
  <si>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</si>
  <si>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</si>
  <si>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</si>
  <si>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</si>
  <si>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</si>
  <si>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</si>
  <si>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</si>
  <si>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</si>
  <si>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</si>
  <si>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</si>
  <si>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</si>
  <si>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</si>
  <si>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</si>
  <si>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</si>
  <si>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</si>
  <si>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</si>
  <si>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</si>
  <si>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</si>
  <si>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</si>
  <si>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</si>
  <si>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</si>
  <si>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</si>
  <si>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</si>
  <si>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</si>
  <si>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</si>
  <si>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</si>
  <si>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</si>
  <si>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</si>
  <si>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</si>
  <si>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</si>
  <si>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</si>
  <si>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</si>
  <si>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</si>
  <si>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</si>
  <si>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</si>
  <si>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</si>
  <si>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</si>
  <si>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</si>
  <si>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</si>
  <si>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</si>
  <si>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</si>
  <si>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</si>
  <si>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</si>
  <si>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</si>
  <si>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</si>
  <si>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</si>
  <si>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</si>
  <si>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</si>
  <si>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</si>
  <si>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</si>
  <si>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</si>
  <si>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</si>
  <si>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</si>
  <si>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</si>
  <si>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</si>
  <si>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</si>
  <si>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</si>
  <si>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</si>
  <si>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</si>
  <si>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</si>
  <si>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</si>
  <si>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</si>
  <si>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</si>
  <si>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</si>
  <si>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</si>
  <si>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</si>
  <si>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</si>
  <si>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</si>
  <si>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</si>
  <si>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</si>
  <si>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</si>
  <si>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</si>
  <si>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</si>
  <si>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</si>
  <si>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</si>
  <si>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</si>
  <si>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</si>
  <si>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</si>
  <si>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</si>
  <si>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</si>
  <si>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</si>
  <si>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</si>
  <si>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</si>
  <si>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</si>
  <si>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</si>
  <si>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</si>
  <si>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</si>
  <si>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</si>
  <si>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</si>
  <si>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</si>
  <si>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</si>
  <si>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</si>
  <si>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</si>
  <si>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</si>
  <si>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</si>
  <si>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</si>
  <si>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</si>
  <si>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</si>
  <si>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</si>
  <si>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</si>
  <si>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</si>
  <si>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</si>
  <si>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</si>
  <si>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</si>
  <si>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</si>
  <si>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</si>
  <si>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</si>
  <si>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</si>
  <si>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</si>
  <si>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</si>
  <si>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</si>
  <si>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</si>
  <si>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</si>
  <si>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</si>
  <si>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</si>
  <si>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</si>
  <si>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</si>
  <si>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</si>
  <si>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</si>
  <si>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</si>
  <si>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</si>
  <si>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</si>
  <si>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</si>
  <si>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</si>
  <si>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</si>
  <si>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</si>
  <si>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</si>
  <si>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</si>
  <si>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</si>
  <si>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</si>
  <si>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</si>
  <si>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</si>
  <si>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</si>
  <si>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</si>
  <si>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</si>
  <si>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</si>
  <si>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</si>
  <si>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</si>
  <si>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</si>
  <si>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</si>
  <si>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</si>
  <si>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</si>
  <si>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</si>
  <si>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</si>
  <si>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</si>
  <si>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</si>
  <si>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</si>
  <si>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</si>
  <si>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</si>
  <si>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</si>
  <si>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</si>
  <si>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</si>
  <si>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</si>
  <si>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</si>
  <si>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</si>
  <si>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</si>
  <si>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</si>
  <si>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</si>
  <si>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</si>
  <si>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</si>
  <si>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</si>
  <si>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</si>
  <si>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</si>
  <si>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</si>
  <si>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</si>
  <si>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</si>
  <si>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</si>
  <si>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</si>
  <si>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</si>
  <si>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</si>
  <si>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</si>
  <si>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</si>
  <si>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</si>
  <si>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</si>
  <si>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</si>
  <si>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</si>
  <si>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</si>
  <si>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</si>
  <si>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</si>
  <si>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</si>
  <si>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</si>
  <si>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</si>
  <si>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</si>
  <si>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</si>
  <si>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</si>
  <si>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</si>
  <si>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</si>
  <si>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</si>
  <si>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</si>
  <si>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</si>
  <si>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</si>
  <si>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</si>
  <si>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</si>
  <si>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</si>
  <si>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</si>
  <si>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</si>
  <si>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</si>
  <si>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</si>
  <si>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</si>
  <si>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</si>
  <si>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</si>
  <si>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</si>
  <si>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</si>
  <si>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</si>
  <si>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</si>
  <si>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</si>
  <si>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</si>
  <si>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</si>
  <si>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</si>
  <si>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</si>
  <si>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</si>
  <si>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</si>
  <si>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</si>
  <si>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</si>
  <si>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</si>
  <si>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</si>
  <si>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</si>
  <si>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</si>
  <si>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</si>
  <si>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</si>
  <si>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</si>
  <si>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</si>
  <si>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</si>
  <si>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</si>
  <si>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</si>
  <si>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</si>
  <si>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</si>
  <si>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</si>
  <si>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</si>
  <si>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</si>
  <si>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</si>
  <si>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</si>
  <si>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</si>
  <si>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</si>
  <si>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</si>
  <si>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</si>
  <si>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</si>
  <si>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</si>
  <si>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</si>
  <si>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</si>
  <si>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</si>
  <si>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</si>
  <si>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</si>
  <si>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</si>
  <si>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</si>
  <si>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</si>
  <si>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</si>
  <si>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</si>
  <si>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</si>
  <si>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</si>
  <si>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</si>
  <si>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</si>
  <si>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</si>
  <si>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</si>
  <si>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</si>
  <si>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</si>
  <si>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</si>
  <si>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</si>
  <si>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</si>
  <si>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</si>
  <si>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</si>
  <si>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</si>
  <si>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</si>
  <si>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</si>
  <si>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</si>
  <si>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</si>
  <si>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</si>
  <si>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</si>
  <si>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</si>
  <si>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</si>
  <si>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</si>
  <si>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</si>
  <si>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</si>
  <si>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</si>
  <si>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</si>
  <si>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</si>
  <si>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</si>
  <si>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</si>
  <si>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</si>
  <si>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</si>
  <si>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</si>
  <si>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</si>
  <si>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</si>
  <si>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</si>
  <si>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</si>
  <si>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</si>
  <si>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</si>
  <si>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</si>
  <si>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</si>
  <si>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</si>
  <si>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</si>
  <si>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</si>
  <si>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</si>
  <si>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</si>
  <si>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</si>
  <si>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</si>
  <si>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</si>
  <si>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</si>
  <si>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</si>
  <si>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</si>
  <si>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</si>
  <si>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</si>
  <si>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</si>
  <si>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</si>
  <si>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</si>
  <si>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</si>
  <si>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</si>
  <si>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</si>
  <si>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</si>
  <si>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</si>
  <si>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</si>
  <si>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</si>
  <si>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</si>
  <si>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</si>
  <si>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</si>
  <si>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</si>
  <si>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</si>
  <si>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</si>
  <si>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</si>
  <si>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</si>
  <si>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</si>
  <si>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</si>
  <si>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</si>
  <si>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</si>
  <si>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</si>
  <si>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</si>
  <si>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</si>
  <si>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</si>
  <si>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</si>
  <si>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</si>
  <si>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</si>
  <si>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</si>
  <si>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</si>
  <si>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</si>
  <si>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</si>
  <si>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</si>
  <si>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</si>
  <si>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</si>
  <si>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</si>
  <si>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</si>
  <si>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</si>
  <si>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</si>
  <si>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</si>
  <si>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</si>
  <si>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</si>
  <si>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</si>
  <si>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</si>
  <si>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</si>
  <si>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</si>
  <si>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</si>
  <si>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</si>
  <si>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</si>
  <si>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</si>
  <si>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</si>
  <si>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</si>
  <si>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</si>
  <si>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</si>
  <si>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</si>
  <si>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</si>
  <si>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</si>
  <si>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</si>
  <si>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</si>
  <si>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</si>
  <si>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</si>
  <si>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</si>
  <si>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</si>
  <si>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</si>
  <si>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</si>
  <si>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</si>
  <si>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</si>
  <si>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</si>
  <si>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</si>
  <si>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</si>
  <si>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</si>
  <si>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</si>
  <si>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</si>
  <si>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</si>
  <si>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</si>
  <si>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</si>
  <si>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</si>
  <si>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</si>
  <si>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</si>
  <si>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</si>
  <si>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</si>
  <si>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</si>
  <si>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</si>
  <si>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</si>
  <si>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</si>
  <si>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</si>
  <si>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</si>
  <si>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</si>
  <si>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</si>
  <si>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</si>
  <si>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</si>
  <si>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</si>
  <si>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</si>
  <si>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</si>
  <si>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</si>
  <si>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</si>
  <si>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</si>
  <si>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</si>
  <si>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</si>
  <si>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</si>
  <si>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</si>
  <si>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</si>
  <si>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</si>
  <si>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</si>
  <si>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</si>
  <si>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</si>
  <si>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</si>
  <si>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</si>
  <si>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</si>
  <si>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</si>
  <si>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</si>
  <si>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</si>
  <si>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</si>
  <si>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</si>
  <si>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</si>
  <si>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</si>
  <si>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</si>
  <si>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</si>
  <si>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</si>
  <si>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</si>
  <si>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</si>
  <si>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</si>
  <si>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</si>
  <si>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</si>
  <si>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</si>
  <si>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</si>
  <si>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</si>
  <si>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</si>
  <si>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</si>
  <si>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</si>
  <si>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</si>
  <si>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</si>
  <si>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</si>
  <si>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</si>
  <si>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</si>
  <si>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</si>
  <si>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</si>
  <si>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</si>
  <si>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</si>
  <si>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</si>
  <si>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</si>
  <si>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</si>
  <si>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</si>
  <si>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</si>
  <si>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</si>
  <si>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</si>
  <si>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</si>
  <si>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</si>
  <si>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</si>
  <si>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</si>
  <si>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</si>
  <si>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</si>
  <si>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</si>
  <si>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</si>
  <si>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</si>
  <si>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</si>
  <si>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</si>
  <si>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</si>
  <si>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</si>
  <si>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</si>
  <si>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</si>
  <si>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</si>
  <si>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</si>
  <si>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</si>
  <si>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</si>
  <si>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</si>
  <si>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</si>
  <si>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</si>
  <si>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</si>
  <si>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</si>
  <si>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</si>
  <si>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</si>
  <si>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</si>
  <si>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</si>
  <si>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</si>
  <si>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</si>
  <si>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</si>
  <si>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</si>
  <si>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</si>
  <si>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</si>
  <si>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</si>
  <si>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</si>
  <si>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</si>
  <si>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</si>
  <si>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</si>
  <si>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</si>
  <si>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</si>
  <si>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</si>
  <si>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</si>
  <si>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</si>
  <si>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</si>
  <si>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</si>
  <si>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</si>
  <si>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</si>
  <si>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</si>
  <si>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</si>
  <si>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</si>
  <si>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</si>
  <si>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</si>
  <si>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</si>
  <si>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</si>
  <si>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</si>
  <si>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</si>
  <si>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</si>
  <si>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</si>
  <si>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</si>
  <si>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</si>
  <si>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</si>
  <si>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</si>
  <si>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</si>
  <si>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</si>
  <si>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</si>
  <si>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</si>
  <si>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</si>
  <si>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</si>
  <si>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</si>
  <si>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</si>
  <si>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</si>
  <si>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</si>
  <si>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</si>
  <si>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</si>
  <si>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</si>
  <si>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</si>
  <si>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</si>
  <si>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</si>
  <si>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</si>
  <si>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</si>
  <si>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</si>
  <si>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</si>
  <si>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</si>
  <si>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</si>
  <si>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</si>
  <si>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</si>
  <si>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</si>
  <si>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</si>
  <si>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</si>
  <si>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</si>
  <si>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</si>
  <si>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</si>
  <si>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</si>
  <si>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</si>
  <si>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</si>
  <si>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</si>
  <si>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</si>
  <si>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</si>
  <si>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</si>
  <si>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</si>
  <si>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</si>
  <si>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</si>
  <si>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</si>
  <si>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</si>
  <si>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</si>
  <si>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</si>
  <si>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</si>
  <si>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</si>
  <si>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</si>
  <si>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</si>
  <si>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</si>
  <si>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</si>
  <si>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</si>
  <si>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</si>
  <si>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</si>
  <si>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</si>
  <si>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</si>
  <si>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</si>
  <si>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</si>
  <si>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</si>
  <si>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</si>
  <si>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</si>
  <si>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</si>
  <si>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</si>
  <si>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</si>
  <si>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</si>
  <si>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</si>
  <si>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</si>
  <si>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</si>
  <si>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</si>
  <si>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</si>
  <si>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</si>
  <si>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</si>
  <si>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</si>
  <si>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</si>
  <si>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</si>
  <si>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</si>
  <si>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</si>
  <si>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</si>
  <si>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</si>
  <si>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</si>
  <si>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</si>
  <si>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</si>
  <si>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</si>
  <si>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</si>
  <si>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</si>
  <si>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</si>
  <si>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</si>
  <si>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</si>
  <si>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</si>
  <si>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</si>
  <si>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</si>
  <si>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</si>
  <si>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</si>
  <si>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</si>
  <si>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</si>
  <si>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</si>
  <si>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</si>
  <si>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</si>
  <si>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</si>
  <si>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</si>
  <si>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</si>
  <si>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</si>
  <si>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</si>
  <si>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</si>
  <si>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</si>
  <si>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</si>
  <si>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</si>
  <si>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</si>
  <si>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</si>
  <si>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</si>
  <si>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</si>
  <si>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</si>
  <si>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</si>
  <si>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</si>
  <si>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</si>
  <si>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</si>
  <si>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</si>
  <si>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</si>
  <si>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</si>
  <si>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</si>
  <si>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</si>
  <si>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</si>
  <si>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</si>
  <si>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</si>
  <si>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</si>
  <si>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</si>
  <si>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</si>
  <si>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</si>
  <si>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</si>
  <si>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</si>
  <si>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</si>
  <si>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</si>
  <si>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</si>
  <si>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</si>
  <si>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</si>
  <si>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</si>
  <si>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</si>
  <si>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</si>
  <si>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</si>
  <si>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</si>
  <si>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</si>
  <si>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</si>
  <si>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</si>
  <si>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</si>
  <si>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</si>
  <si>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</si>
  <si>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</si>
  <si>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</si>
  <si>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</si>
  <si>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</si>
  <si>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</si>
  <si>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</si>
  <si>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</si>
  <si>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</si>
  <si>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</si>
  <si>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</si>
  <si>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</si>
  <si>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</si>
  <si>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</si>
  <si>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</si>
  <si>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</si>
  <si>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</si>
  <si>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</si>
  <si>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</si>
  <si>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</si>
  <si>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</si>
  <si>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</si>
  <si>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</si>
  <si>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</si>
  <si>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</si>
  <si>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</si>
  <si>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</si>
  <si>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</si>
  <si>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</si>
  <si>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</si>
  <si>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</si>
  <si>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</si>
  <si>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</si>
  <si>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</si>
  <si>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</si>
  <si>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</si>
  <si>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</si>
  <si>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</si>
  <si>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</si>
  <si>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</si>
  <si>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</si>
  <si>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</si>
  <si>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</si>
  <si>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</si>
  <si>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</si>
  <si>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</si>
  <si>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</si>
  <si>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</si>
  <si>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</si>
  <si>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</si>
  <si>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</si>
  <si>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</si>
  <si>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</si>
  <si>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</si>
  <si>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</si>
  <si>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</si>
  <si>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</si>
  <si>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</si>
  <si>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</si>
  <si>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</si>
  <si>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</si>
  <si>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</si>
  <si>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</si>
  <si>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</si>
  <si>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</si>
  <si>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</si>
  <si>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</si>
  <si>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</si>
  <si>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</si>
  <si>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</si>
  <si>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</si>
  <si>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</si>
  <si>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</si>
  <si>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</si>
  <si>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</si>
  <si>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</si>
  <si>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</si>
  <si>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</si>
  <si>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</si>
  <si>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</si>
  <si>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</si>
  <si>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</si>
  <si>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</si>
  <si>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</si>
  <si>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</si>
  <si>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</si>
  <si>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</si>
  <si>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</si>
  <si>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</si>
  <si>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</si>
  <si>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</si>
  <si>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</si>
  <si>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</si>
  <si>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</si>
  <si>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</si>
  <si>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</si>
  <si>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</si>
  <si>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</si>
  <si>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</si>
  <si>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</si>
  <si>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</si>
  <si>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</si>
  <si>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</si>
  <si>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</si>
  <si>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</si>
  <si>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</si>
  <si>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</si>
  <si>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</si>
  <si>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</si>
  <si>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</si>
  <si>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</si>
  <si>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</si>
  <si>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</si>
  <si>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</si>
  <si>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</si>
  <si>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</si>
  <si>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</si>
  <si>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</si>
  <si>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</si>
  <si>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</si>
  <si>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</si>
  <si>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</si>
  <si>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</si>
  <si>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</si>
  <si>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</si>
  <si>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</si>
  <si>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</si>
  <si>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</si>
  <si>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</si>
  <si>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</si>
  <si>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</si>
  <si>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</si>
  <si>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</si>
  <si>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</si>
  <si>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</si>
  <si>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</si>
  <si>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</si>
  <si>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</si>
  <si>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</si>
  <si>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</si>
  <si>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</si>
  <si>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</si>
  <si>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</si>
  <si>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</si>
  <si>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</si>
  <si>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</si>
  <si>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</si>
  <si>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</si>
  <si>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</si>
  <si>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</si>
  <si>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</si>
  <si>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</si>
  <si>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</si>
  <si>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</si>
  <si>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</si>
  <si>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</si>
  <si>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</si>
  <si>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</si>
  <si>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</si>
  <si>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</si>
  <si>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</si>
  <si>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</si>
  <si>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</si>
  <si>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</si>
  <si>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</si>
  <si>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</si>
  <si>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</si>
  <si>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</si>
  <si>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</si>
  <si>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</si>
  <si>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</si>
  <si>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</si>
  <si>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</si>
  <si>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</si>
  <si>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</si>
  <si>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</si>
  <si>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</si>
  <si>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</si>
  <si>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</si>
  <si>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</si>
  <si>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</si>
  <si>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</si>
  <si>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</si>
  <si>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</si>
  <si>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</si>
  <si>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</si>
  <si>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</si>
  <si>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</si>
  <si>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</si>
  <si>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</si>
  <si>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</si>
  <si>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</si>
  <si>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</si>
  <si>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</si>
  <si>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</si>
  <si>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</si>
  <si>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</si>
  <si>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</si>
  <si>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</si>
  <si>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</si>
  <si>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</si>
  <si>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</si>
  <si>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</si>
  <si>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</si>
  <si>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</si>
  <si>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</si>
  <si>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</si>
  <si>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</si>
  <si>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</si>
  <si>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</si>
  <si>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</si>
  <si>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</si>
  <si>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</si>
  <si>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</si>
  <si>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</si>
  <si>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</si>
  <si>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</si>
  <si>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</si>
  <si>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</si>
  <si>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</si>
  <si>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</si>
  <si>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</si>
  <si>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</si>
  <si>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</si>
  <si>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</si>
  <si>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</si>
  <si>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</si>
  <si>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</si>
  <si>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</si>
  <si>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</si>
  <si>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</si>
  <si>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</si>
  <si>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</si>
  <si>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</si>
  <si>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</si>
  <si>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</si>
  <si>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</si>
  <si>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</si>
  <si>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</si>
  <si>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</si>
  <si>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</si>
  <si>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</si>
  <si>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</si>
  <si>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</si>
  <si>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</si>
  <si>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</si>
  <si>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</si>
  <si>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</si>
  <si>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</si>
  <si>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</si>
  <si>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</si>
  <si>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</si>
  <si>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</si>
  <si>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</si>
  <si>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</si>
  <si>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</si>
  <si>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</si>
  <si>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</si>
  <si>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</si>
  <si>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</si>
  <si>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</si>
  <si>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</si>
  <si>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</si>
  <si>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</si>
  <si>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</si>
  <si>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</si>
  <si>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</si>
  <si>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</si>
  <si>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</si>
  <si>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</si>
  <si>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</si>
  <si>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</si>
  <si>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</si>
  <si>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</si>
  <si>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</si>
  <si>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</si>
  <si>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</si>
  <si>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</si>
  <si>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</si>
  <si>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</si>
  <si>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</si>
  <si>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</si>
  <si>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</si>
  <si>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</si>
  <si>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</si>
  <si>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</si>
  <si>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</si>
  <si>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</si>
  <si>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</si>
  <si>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</si>
  <si>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</si>
  <si>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</si>
  <si>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</si>
  <si>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</si>
  <si>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</si>
  <si>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</si>
  <si>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</si>
  <si>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</si>
  <si>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</si>
  <si>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</si>
  <si>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</si>
  <si>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</si>
  <si>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</si>
  <si>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</si>
  <si>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</si>
  <si>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</si>
  <si>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</si>
  <si>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</si>
  <si>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</si>
  <si>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</si>
  <si>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</si>
  <si>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</si>
  <si>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</si>
  <si>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</si>
  <si>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</si>
  <si>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</si>
  <si>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</si>
  <si>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</si>
  <si>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</si>
  <si>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</si>
  <si>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</si>
  <si>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</si>
  <si>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</si>
  <si>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</si>
  <si>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</si>
  <si>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</si>
  <si>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</si>
  <si>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</si>
  <si>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</si>
  <si>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</si>
  <si>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</si>
  <si>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</si>
  <si>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</si>
  <si>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</si>
  <si>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</si>
  <si>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</si>
  <si>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</si>
  <si>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</si>
  <si>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</si>
  <si>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</si>
  <si>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</si>
  <si>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</si>
  <si>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</si>
  <si>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</si>
  <si>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</si>
  <si>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</si>
  <si>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</si>
  <si>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</si>
  <si>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</si>
  <si>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</si>
  <si>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</si>
  <si>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</si>
  <si>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</si>
  <si>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</si>
  <si>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</si>
  <si>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</si>
  <si>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</si>
  <si>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</si>
  <si>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</si>
  <si>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</si>
  <si>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</si>
  <si>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</si>
  <si>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</si>
  <si>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</si>
  <si>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</si>
  <si>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</si>
  <si>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</si>
  <si>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</si>
  <si>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</si>
  <si>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</si>
  <si>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</si>
  <si>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</si>
  <si>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</si>
  <si>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</si>
  <si>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</si>
  <si>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</si>
  <si>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</si>
  <si>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</si>
  <si>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</si>
  <si>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</si>
  <si>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</si>
  <si>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</si>
  <si>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</si>
  <si>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</si>
  <si>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</si>
  <si>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</si>
  <si>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</si>
  <si>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</si>
  <si>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</si>
  <si>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</si>
  <si>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</si>
  <si>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</si>
  <si>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</si>
  <si>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</si>
  <si>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</si>
  <si>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</si>
  <si>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</si>
  <si>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</si>
  <si>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</si>
  <si>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</si>
  <si>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</si>
  <si>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</si>
  <si>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</si>
  <si>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</si>
  <si>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</si>
  <si>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</si>
  <si>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</si>
  <si>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</si>
  <si>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</si>
  <si>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</si>
  <si>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</si>
  <si>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</si>
  <si>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</si>
  <si>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</si>
  <si>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</si>
  <si>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</si>
  <si>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</si>
  <si>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</si>
  <si>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</si>
  <si>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</si>
  <si>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</si>
  <si>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</si>
  <si>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</si>
  <si>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</si>
  <si>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</si>
  <si>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</si>
  <si>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</si>
  <si>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</si>
  <si>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</si>
  <si>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</si>
  <si>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</si>
  <si>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</si>
  <si>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</si>
  <si>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</si>
  <si>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</si>
  <si>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</si>
  <si>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</si>
  <si>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</si>
  <si>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</si>
  <si>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</si>
  <si>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</si>
  <si>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</si>
  <si>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</si>
  <si>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</si>
  <si>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</si>
  <si>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</si>
  <si>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</si>
  <si>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</si>
  <si>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</si>
  <si>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</si>
  <si>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</si>
  <si>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</si>
  <si>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</si>
  <si>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</si>
  <si>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</si>
  <si>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</si>
  <si>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</si>
  <si>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</si>
  <si>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</si>
  <si>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</si>
  <si>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</si>
  <si>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</si>
  <si>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</si>
  <si>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</si>
  <si>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</si>
  <si>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</si>
  <si>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</si>
  <si>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</si>
  <si>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</si>
  <si>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</si>
  <si>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</si>
  <si>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</si>
  <si>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</si>
  <si>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</si>
  <si>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</si>
  <si>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</si>
  <si>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</si>
  <si>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</si>
  <si>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</si>
  <si>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</si>
  <si>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</si>
  <si>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</si>
  <si>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</si>
  <si>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</si>
  <si>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</si>
  <si>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</si>
  <si>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</si>
  <si>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</si>
  <si>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</si>
  <si>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</si>
  <si>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</si>
  <si>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</si>
  <si>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</si>
  <si>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</si>
  <si>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</si>
  <si>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</si>
  <si>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</si>
  <si>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</si>
  <si>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</si>
  <si>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</si>
  <si>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</si>
  <si>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</si>
  <si>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</si>
  <si>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</si>
  <si>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</si>
  <si>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</si>
  <si>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</si>
  <si>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</si>
  <si>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</si>
  <si>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</si>
  <si>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</si>
  <si>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</si>
  <si>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</si>
  <si>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</si>
  <si>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</si>
  <si>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</si>
  <si>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</si>
  <si>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</si>
  <si>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</si>
  <si>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</si>
  <si>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</si>
  <si>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</si>
  <si>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</si>
  <si>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</si>
  <si>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</si>
  <si>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</si>
  <si>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</si>
  <si>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</si>
  <si>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</si>
  <si>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</si>
  <si>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</si>
  <si>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</si>
  <si>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</si>
  <si>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</si>
  <si>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</si>
  <si>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</si>
  <si>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</si>
  <si>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</si>
  <si>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</si>
  <si>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</si>
  <si>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</si>
  <si>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</si>
  <si>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</si>
  <si>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</si>
  <si>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</si>
  <si>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</si>
  <si>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</si>
  <si>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</si>
  <si>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</si>
  <si>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</si>
  <si>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</si>
  <si>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</si>
  <si>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</si>
  <si>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</si>
  <si>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</si>
  <si>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</si>
  <si>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</si>
  <si>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</si>
  <si>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</si>
  <si>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</si>
  <si>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</si>
  <si>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</si>
  <si>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</si>
  <si>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</si>
  <si>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</si>
  <si>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</si>
  <si>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</si>
  <si>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</si>
  <si>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</si>
  <si>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</si>
  <si>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</si>
  <si>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</si>
  <si>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</si>
  <si>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</si>
  <si>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</si>
  <si>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</si>
  <si>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</si>
  <si>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</si>
  <si>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</si>
  <si>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</si>
  <si>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</si>
  <si>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</si>
  <si>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</si>
  <si>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</si>
  <si>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</si>
  <si>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</si>
  <si>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</si>
  <si>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</si>
  <si>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</si>
  <si>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</si>
  <si>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</si>
  <si>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</si>
  <si>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</si>
  <si>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</si>
  <si>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</si>
  <si>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</si>
  <si>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</si>
  <si>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</si>
  <si>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</si>
  <si>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</si>
  <si>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</si>
  <si>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</si>
  <si>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</si>
  <si>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</si>
  <si>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</si>
  <si>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</si>
  <si>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</si>
  <si>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</si>
  <si>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</si>
  <si>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</si>
  <si>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</si>
  <si>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</si>
  <si>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</si>
  <si>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</si>
  <si>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</si>
  <si>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</si>
  <si>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</si>
  <si>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</si>
  <si>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</si>
  <si>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</si>
  <si>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</si>
  <si>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</si>
  <si>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</si>
  <si>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</si>
  <si>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</si>
  <si>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</si>
  <si>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</si>
  <si>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</si>
  <si>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</si>
  <si>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</si>
  <si>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</si>
  <si>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</si>
  <si>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</si>
  <si>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</si>
  <si>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</si>
  <si>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</si>
  <si>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</si>
  <si>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</si>
  <si>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</si>
  <si>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</si>
  <si>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</si>
  <si>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</si>
  <si>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</si>
  <si>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</si>
  <si>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</si>
  <si>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</si>
  <si>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</si>
  <si>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</si>
  <si>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</si>
  <si>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</si>
  <si>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</si>
  <si>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</si>
  <si>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</si>
  <si>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</si>
  <si>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</si>
  <si>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</si>
  <si>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</si>
  <si>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</si>
  <si>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</si>
  <si>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</si>
  <si>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</si>
  <si>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</si>
  <si>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</si>
  <si>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</si>
  <si>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</si>
  <si>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</si>
  <si>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</si>
  <si>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</si>
  <si>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</si>
  <si>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</si>
  <si>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</si>
  <si>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</si>
  <si>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</si>
  <si>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</si>
  <si>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</si>
  <si>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</si>
  <si>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</si>
  <si>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</si>
  <si>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</si>
  <si>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</si>
  <si>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</si>
  <si>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</si>
  <si>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</si>
  <si>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</si>
  <si>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</si>
  <si>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</si>
  <si>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</si>
  <si>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</si>
  <si>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</si>
  <si>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</si>
  <si>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</si>
  <si>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</si>
  <si>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</si>
  <si>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</si>
  <si>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</si>
  <si>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</si>
  <si>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</si>
  <si>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</si>
  <si>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</si>
  <si>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</si>
  <si>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</si>
  <si>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</si>
  <si>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</si>
  <si>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</si>
  <si>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</si>
  <si>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</si>
  <si>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</si>
  <si>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</si>
  <si>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</si>
  <si>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</si>
  <si>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</si>
  <si>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</si>
  <si>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</si>
  <si>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</si>
  <si>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</si>
  <si>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</si>
  <si>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</si>
  <si>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</si>
  <si>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</si>
  <si>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</si>
  <si>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</si>
  <si>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</si>
  <si>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</si>
  <si>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</si>
  <si>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</si>
  <si>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</si>
  <si>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</si>
  <si>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</si>
  <si>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</si>
  <si>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</si>
  <si>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</si>
  <si>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</si>
  <si>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</si>
  <si>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</si>
  <si>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</si>
  <si>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</si>
  <si>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</si>
  <si>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</si>
  <si>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</si>
  <si>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</si>
  <si>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</si>
  <si>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</si>
  <si>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</si>
  <si>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</si>
  <si>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</si>
  <si>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</si>
  <si>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</si>
  <si>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</si>
  <si>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</si>
  <si>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</si>
  <si>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</si>
  <si>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</si>
  <si>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</si>
  <si>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</si>
  <si>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</si>
  <si>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</si>
  <si>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</si>
  <si>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</si>
  <si>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</si>
  <si>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</si>
  <si>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</si>
  <si>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</si>
  <si>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</si>
  <si>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</si>
  <si>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</si>
  <si>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</si>
  <si>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</si>
  <si>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</si>
  <si>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</si>
  <si>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</si>
  <si>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</si>
  <si>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</si>
  <si>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</si>
  <si>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</si>
  <si>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</si>
  <si>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</si>
  <si>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</si>
  <si>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</si>
  <si>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</si>
  <si>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</si>
  <si>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</si>
  <si>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</si>
  <si>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</si>
  <si>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</si>
  <si>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</si>
  <si>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</si>
  <si>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</si>
  <si>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</si>
  <si>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</si>
  <si>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</si>
  <si>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</si>
  <si>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</si>
  <si>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</si>
  <si>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</si>
  <si>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</si>
  <si>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</si>
  <si>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</si>
  <si>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</si>
  <si>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</si>
  <si>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</si>
  <si>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</si>
  <si>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</si>
  <si>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</si>
  <si>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</si>
  <si>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</si>
  <si>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</si>
  <si>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</si>
  <si>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</si>
  <si>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</si>
  <si>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</si>
  <si>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</si>
  <si>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</si>
  <si>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</si>
  <si>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</si>
  <si>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</si>
  <si>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</si>
  <si>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</si>
  <si>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</si>
  <si>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</si>
  <si>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</si>
  <si>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</si>
  <si>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</si>
  <si>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</si>
  <si>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</si>
  <si>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</si>
  <si>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</si>
  <si>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</si>
  <si>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</si>
  <si>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</si>
  <si>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</si>
  <si>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</si>
  <si>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</si>
  <si>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</si>
  <si>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</si>
  <si>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</si>
  <si>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</si>
  <si>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</si>
  <si>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</si>
  <si>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</si>
  <si>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</si>
  <si>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</si>
  <si>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</si>
  <si>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</si>
  <si>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</si>
  <si>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</si>
  <si>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</si>
  <si>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</si>
  <si>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</si>
  <si>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</si>
  <si>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</si>
  <si>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</si>
  <si>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</si>
  <si>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</si>
  <si>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</si>
  <si>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</si>
  <si>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</si>
  <si>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</si>
  <si>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</si>
  <si>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</si>
  <si>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</si>
  <si>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</si>
  <si>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</si>
  <si>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</si>
  <si>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</si>
  <si>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</si>
  <si>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</si>
  <si>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</si>
  <si>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</si>
  <si>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</si>
  <si>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</si>
  <si>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</si>
  <si>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</si>
  <si>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</si>
  <si>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</si>
  <si>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</si>
  <si>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</si>
  <si>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</si>
  <si>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</si>
  <si>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</si>
  <si>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</si>
  <si>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</si>
  <si>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</si>
  <si>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</si>
  <si>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</si>
  <si>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</si>
  <si>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</si>
  <si>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</si>
  <si>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</si>
  <si>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</si>
  <si>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</si>
  <si>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</si>
  <si>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</si>
  <si>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</si>
  <si>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</si>
  <si>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</si>
  <si>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</si>
  <si>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</si>
  <si>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</si>
  <si>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</si>
  <si>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</si>
  <si>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</si>
  <si>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</si>
  <si>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</si>
  <si>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</si>
  <si>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</si>
  <si>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</si>
  <si>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</si>
  <si>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</si>
  <si>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</si>
  <si>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</si>
  <si>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</si>
  <si>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</si>
  <si>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</si>
  <si>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</si>
  <si>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</si>
  <si>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</si>
  <si>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</si>
  <si>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</si>
  <si>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</si>
  <si>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</si>
  <si>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</si>
  <si>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</si>
  <si>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</si>
  <si>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</si>
  <si>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</si>
  <si>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</si>
  <si>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</si>
  <si>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</si>
  <si>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</si>
  <si>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</si>
  <si>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</si>
  <si>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</si>
  <si>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</si>
  <si>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</si>
  <si>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</si>
  <si>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</si>
  <si>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</si>
  <si>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</si>
  <si>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</si>
  <si>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</si>
  <si>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</si>
  <si>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</si>
  <si>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</si>
  <si>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</si>
  <si>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</si>
  <si>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</si>
  <si>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</si>
  <si>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</si>
  <si>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</si>
  <si>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</si>
  <si>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</si>
  <si>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</si>
  <si>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</si>
  <si>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</si>
  <si>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</si>
  <si>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</si>
  <si>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</si>
  <si>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</si>
  <si>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</si>
  <si>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</si>
  <si>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</si>
  <si>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</si>
  <si>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</si>
  <si>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</si>
  <si>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</si>
  <si>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</si>
  <si>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</si>
  <si>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</si>
  <si>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</si>
  <si>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</si>
  <si>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</si>
  <si>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</si>
  <si>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</si>
  <si>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</si>
  <si>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</si>
  <si>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</si>
  <si>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</si>
  <si>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</si>
  <si>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</si>
  <si>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</si>
  <si>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</si>
  <si>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</si>
  <si>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</si>
  <si>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</si>
  <si>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</si>
  <si>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</si>
  <si>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</si>
  <si>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</si>
  <si>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</si>
  <si>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</si>
  <si>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</si>
  <si>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</si>
  <si>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</si>
  <si>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</si>
  <si>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</si>
  <si>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</si>
  <si>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</si>
  <si>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</si>
  <si>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</si>
  <si>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</si>
  <si>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</si>
  <si>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</si>
  <si>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</si>
  <si>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</si>
  <si>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</si>
  <si>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</si>
  <si>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</si>
  <si>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</si>
  <si>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</si>
  <si>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</si>
  <si>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</si>
  <si>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</si>
  <si>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</si>
  <si>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</si>
  <si>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</si>
  <si>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</si>
  <si>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</si>
  <si>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</si>
  <si>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</si>
  <si>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</si>
  <si>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</si>
  <si>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</si>
  <si>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</si>
  <si>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</si>
  <si>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</si>
  <si>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</si>
  <si>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</si>
  <si>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</si>
  <si>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</si>
  <si>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</si>
  <si>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</si>
  <si>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</si>
  <si>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</si>
  <si>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</si>
  <si>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</si>
  <si>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</si>
  <si>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</si>
  <si>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</si>
  <si>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</si>
  <si>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</si>
  <si>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</si>
  <si>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</si>
  <si>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</si>
  <si>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</si>
  <si>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</si>
  <si>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</si>
  <si>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</si>
  <si>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</si>
  <si>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</si>
  <si>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</si>
  <si>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</si>
  <si>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</si>
  <si>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</si>
  <si>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</si>
  <si>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</si>
  <si>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</si>
  <si>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</si>
  <si>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</si>
  <si>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</si>
  <si>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</si>
  <si>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</si>
  <si>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</si>
  <si>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</si>
  <si>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</si>
  <si>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</si>
  <si>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</si>
  <si>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</si>
  <si>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</si>
  <si>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</si>
  <si>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</si>
  <si>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</si>
  <si>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</si>
  <si>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</si>
  <si>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</si>
  <si>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</si>
  <si>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</si>
  <si>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</si>
  <si>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</si>
  <si>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</si>
  <si>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</si>
  <si>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</si>
  <si>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</si>
  <si>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</si>
  <si>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</si>
  <si>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</si>
  <si>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</si>
  <si>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</si>
  <si>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</si>
  <si>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</si>
  <si>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</si>
  <si>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</si>
  <si>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</si>
  <si>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</si>
  <si>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</si>
  <si>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</si>
  <si>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</si>
  <si>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</si>
  <si>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</si>
  <si>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</si>
  <si>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</si>
  <si>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</si>
  <si>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</si>
  <si>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</si>
  <si>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</si>
  <si>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</si>
  <si>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</si>
  <si>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</si>
  <si>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</si>
  <si>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</si>
  <si>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</si>
  <si>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</si>
  <si>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</si>
  <si>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</si>
  <si>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</si>
  <si>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</si>
  <si>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</si>
  <si>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</si>
  <si>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</si>
  <si>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</si>
  <si>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</si>
  <si>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</si>
  <si>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</si>
  <si>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</si>
  <si>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</si>
  <si>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</si>
  <si>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</si>
  <si>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</si>
  <si>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</si>
  <si>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</si>
  <si>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</si>
  <si>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</si>
  <si>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</si>
  <si>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</si>
  <si>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</si>
  <si>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</si>
  <si>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</si>
  <si>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</si>
  <si>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</si>
  <si>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</si>
  <si>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</si>
  <si>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</si>
  <si>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</si>
  <si>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</si>
  <si>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</si>
  <si>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</si>
  <si>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</si>
  <si>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</si>
  <si>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</si>
  <si>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</si>
  <si>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</si>
  <si>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</si>
  <si>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</si>
  <si>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</si>
  <si>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</si>
  <si>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</si>
  <si>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</si>
  <si>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</si>
  <si>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</si>
  <si>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</si>
  <si>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</si>
  <si>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</si>
  <si>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</si>
  <si>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</si>
  <si>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</si>
  <si>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</si>
  <si>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</si>
  <si>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</si>
  <si>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</si>
  <si>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</si>
  <si>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</si>
  <si>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</si>
  <si>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</si>
  <si>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</si>
  <si>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</si>
  <si>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</si>
  <si>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</si>
  <si>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</si>
  <si>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</si>
  <si>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</si>
  <si>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</si>
  <si>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</si>
  <si>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</si>
  <si>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</si>
  <si>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</si>
  <si>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</si>
  <si>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</si>
  <si>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</si>
  <si>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</si>
  <si>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</si>
  <si>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</si>
  <si>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</si>
  <si>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</si>
  <si>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</si>
  <si>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</si>
  <si>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</si>
  <si>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</si>
  <si>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</si>
  <si>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</si>
  <si>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</si>
  <si>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</si>
  <si>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</si>
  <si>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</si>
  <si>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</si>
  <si>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</si>
  <si>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</si>
  <si>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</si>
  <si>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</si>
  <si>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</si>
  <si>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</si>
  <si>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</si>
  <si>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</si>
  <si>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</si>
  <si>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</si>
  <si>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</si>
  <si>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</si>
  <si>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</si>
  <si>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</si>
  <si>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</si>
  <si>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</si>
  <si>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</si>
  <si>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</si>
  <si>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</si>
  <si>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</si>
  <si>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</si>
  <si>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</si>
  <si>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</si>
  <si>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</si>
  <si>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</si>
  <si>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</si>
  <si>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</si>
  <si>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</si>
  <si>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</si>
  <si>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</si>
  <si>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</si>
  <si>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</si>
  <si>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</si>
  <si>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</si>
  <si>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</si>
  <si>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</si>
  <si>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</si>
  <si>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</si>
  <si>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</si>
  <si>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</si>
  <si>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</si>
  <si>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</si>
  <si>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</si>
  <si>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</si>
  <si>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</si>
  <si>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</si>
  <si>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</si>
  <si>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</si>
  <si>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</si>
  <si>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</si>
  <si>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</si>
  <si>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</si>
  <si>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</si>
  <si>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</si>
  <si>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</si>
  <si>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</si>
  <si>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</si>
  <si>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</si>
  <si>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</si>
  <si>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</si>
  <si>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</si>
  <si>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</si>
  <si>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</si>
  <si>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</si>
  <si>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</si>
  <si>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</si>
  <si>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</si>
  <si>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</si>
  <si>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</si>
  <si>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</si>
  <si>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</si>
  <si>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</si>
  <si>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</si>
  <si>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</si>
  <si>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</si>
  <si>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</si>
  <si>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</si>
  <si>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</si>
  <si>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</si>
  <si>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</si>
  <si>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</si>
  <si>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</si>
  <si>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</si>
  <si>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</si>
  <si>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</si>
  <si>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</si>
  <si>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</si>
  <si>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</si>
  <si>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</si>
  <si>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</si>
  <si>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</si>
  <si>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</si>
  <si>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</si>
  <si>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</si>
  <si>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</si>
  <si>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</si>
  <si>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</si>
  <si>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</si>
  <si>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</si>
  <si>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</si>
  <si>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</si>
  <si>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</si>
  <si>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</si>
  <si>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</si>
  <si>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</si>
  <si>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</si>
  <si>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</si>
  <si>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</si>
  <si>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</si>
  <si>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</si>
  <si>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</si>
  <si>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</si>
  <si>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</si>
  <si>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</si>
  <si>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</si>
  <si>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</si>
  <si>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</si>
  <si>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</si>
  <si>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</si>
  <si>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</si>
  <si>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</si>
  <si>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</si>
  <si>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</si>
  <si>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</si>
  <si>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</si>
  <si>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</si>
  <si>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</si>
  <si>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</si>
  <si>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</si>
  <si>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</si>
  <si>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</si>
  <si>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</si>
  <si>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</si>
  <si>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</si>
  <si>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</si>
  <si>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</si>
  <si>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</si>
  <si>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</si>
  <si>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</si>
  <si>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</si>
  <si>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</si>
  <si>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</si>
  <si>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</si>
  <si>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</si>
  <si>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</si>
  <si>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</si>
  <si>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</si>
  <si>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</si>
  <si>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</si>
  <si>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</si>
  <si>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</si>
  <si>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</si>
  <si>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</si>
  <si>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</si>
  <si>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</si>
  <si>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</si>
  <si>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</si>
  <si>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</si>
  <si>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</si>
  <si>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</si>
  <si>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</si>
  <si>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</si>
  <si>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</si>
  <si>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</si>
  <si>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</si>
  <si>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</si>
  <si>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</si>
  <si>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</si>
  <si>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</si>
  <si>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</si>
  <si>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</si>
  <si>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</si>
  <si>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</si>
  <si>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</si>
  <si>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</si>
  <si>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</si>
  <si>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</si>
  <si>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</si>
  <si>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</si>
  <si>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</si>
  <si>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</si>
  <si>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</si>
  <si>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</si>
  <si>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</si>
  <si>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</si>
  <si>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</si>
  <si>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</si>
  <si>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</si>
  <si>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</si>
  <si>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</si>
  <si>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</si>
  <si>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</si>
  <si>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</si>
  <si>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</si>
  <si>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</si>
  <si>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</si>
  <si>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</si>
  <si>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</si>
  <si>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</si>
  <si>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</si>
  <si>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</si>
  <si>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</si>
  <si>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</si>
  <si>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</si>
  <si>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</si>
  <si>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</si>
  <si>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</si>
  <si>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</si>
  <si>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</si>
  <si>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</si>
  <si>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</si>
  <si>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</si>
  <si>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</si>
  <si>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</si>
  <si>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</si>
  <si>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</si>
  <si>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</si>
  <si>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</si>
  <si>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</si>
  <si>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</si>
  <si>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</si>
  <si>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</si>
  <si>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</si>
  <si>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</si>
  <si>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</si>
  <si>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</si>
  <si>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</si>
  <si>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</si>
  <si>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</si>
  <si>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</si>
  <si>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</si>
  <si>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</si>
  <si>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</si>
  <si>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</si>
  <si>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</si>
  <si>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</si>
  <si>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</si>
  <si>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</si>
  <si>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</si>
  <si>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</si>
  <si>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</si>
  <si>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</si>
  <si>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</si>
  <si>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</si>
  <si>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</si>
  <si>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</si>
  <si>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</si>
  <si>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</si>
  <si>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</si>
  <si>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</si>
  <si>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</si>
  <si>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</si>
  <si>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</si>
  <si>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</si>
  <si>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</si>
  <si>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</si>
  <si>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</si>
  <si>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</si>
  <si>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</si>
  <si>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</si>
  <si>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</si>
  <si>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</si>
  <si>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</si>
  <si>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</si>
  <si>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</si>
  <si>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</si>
  <si>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</si>
  <si>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</si>
  <si>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</si>
  <si>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</si>
  <si>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</si>
  <si>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</si>
  <si>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</si>
  <si>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</si>
  <si>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</si>
  <si>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</si>
  <si>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</si>
  <si>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</si>
  <si>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</si>
  <si>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</si>
  <si>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</si>
  <si>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</si>
  <si>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</si>
  <si>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</si>
  <si>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</si>
  <si>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</si>
  <si>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</si>
  <si>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</si>
  <si>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</si>
  <si>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</si>
  <si>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</si>
  <si>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</si>
  <si>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</si>
  <si>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</si>
  <si>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</si>
  <si>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</si>
  <si>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</si>
  <si>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</si>
  <si>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</si>
  <si>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</si>
  <si>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</si>
  <si>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</si>
  <si>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</si>
  <si>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</si>
  <si>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</si>
  <si>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</si>
  <si>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</si>
  <si>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</si>
  <si>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</si>
  <si>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</si>
  <si>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</si>
  <si>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</si>
  <si>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</si>
  <si>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</si>
  <si>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</si>
  <si>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</si>
  <si>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</si>
  <si>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</si>
  <si>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</si>
  <si>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</si>
  <si>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</si>
  <si>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</si>
  <si>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</si>
  <si>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</si>
  <si>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</si>
  <si>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</si>
  <si>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</si>
  <si>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</si>
  <si>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</si>
  <si>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</si>
  <si>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</si>
  <si>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</si>
  <si>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</si>
  <si>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</si>
  <si>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</si>
  <si>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</si>
  <si>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</si>
  <si>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</si>
  <si>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</si>
  <si>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</si>
  <si>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</si>
  <si>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</si>
  <si>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</si>
  <si>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</si>
  <si>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</si>
  <si>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</si>
  <si>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</si>
  <si>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</si>
  <si>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</si>
  <si>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</si>
  <si>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</si>
  <si>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</si>
  <si>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</si>
  <si>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</si>
  <si>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</si>
  <si>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</si>
  <si>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</si>
  <si>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</si>
  <si>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</si>
  <si>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</si>
  <si>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</si>
  <si>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</si>
  <si>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</si>
  <si>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</si>
  <si>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</si>
  <si>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</si>
  <si>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</si>
  <si>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</si>
  <si>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</si>
  <si>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</si>
  <si>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</si>
  <si>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</si>
  <si>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</si>
  <si>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</si>
  <si>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</si>
  <si>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</si>
  <si>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</si>
  <si>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</si>
  <si>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</si>
  <si>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</si>
  <si>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</si>
  <si>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</si>
  <si>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</si>
  <si>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</si>
  <si>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</si>
  <si>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</si>
  <si>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</si>
  <si>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</si>
  <si>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</si>
  <si>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</si>
  <si>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</si>
  <si>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</si>
  <si>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</si>
  <si>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</si>
  <si>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</si>
  <si>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</si>
  <si>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</si>
  <si>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</si>
  <si>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</si>
  <si>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</si>
  <si>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</si>
  <si>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</si>
  <si>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</si>
  <si>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</si>
  <si>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</si>
  <si>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</si>
  <si>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</si>
  <si>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</si>
  <si>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</si>
  <si>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</si>
  <si>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</si>
  <si>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</si>
  <si>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</si>
  <si>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</si>
  <si>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</si>
  <si>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</si>
  <si>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</si>
  <si>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</si>
  <si>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</si>
  <si>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</si>
  <si>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</si>
  <si>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</si>
  <si>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</si>
  <si>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</si>
  <si>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</si>
  <si>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</si>
  <si>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</si>
  <si>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</si>
  <si>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</si>
  <si>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</si>
  <si>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</si>
  <si>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</si>
  <si>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</si>
  <si>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</si>
  <si>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</si>
  <si>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</si>
  <si>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</si>
  <si>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</si>
  <si>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</si>
  <si>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</si>
  <si>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</si>
  <si>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</si>
  <si>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</si>
  <si>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</si>
  <si>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</si>
  <si>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</si>
  <si>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</si>
  <si>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</si>
  <si>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</si>
  <si>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</si>
  <si>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</si>
  <si>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</si>
  <si>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</si>
  <si>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</si>
  <si>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</si>
  <si>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</si>
  <si>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</si>
  <si>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</si>
  <si>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</si>
  <si>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</si>
  <si>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</si>
  <si>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</si>
  <si>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</si>
  <si>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</si>
  <si>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</si>
  <si>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</si>
  <si>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</si>
  <si>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</si>
  <si>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</si>
  <si>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</si>
  <si>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</si>
  <si>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</si>
  <si>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</si>
  <si>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</si>
  <si>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</si>
  <si>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</si>
  <si>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</si>
  <si>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</si>
  <si>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</si>
  <si>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</si>
  <si>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</si>
  <si>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</si>
  <si>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</si>
  <si>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</si>
  <si>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</si>
  <si>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</si>
  <si>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</si>
  <si>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</si>
  <si>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</si>
  <si>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</si>
  <si>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</si>
  <si>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</si>
  <si>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</si>
  <si>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</si>
  <si>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</si>
  <si>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</si>
  <si>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</si>
  <si>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</si>
  <si>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</si>
  <si>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</si>
  <si>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</si>
  <si>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</si>
  <si>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</si>
  <si>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</si>
  <si>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</si>
  <si>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</si>
  <si>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</si>
  <si>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</si>
  <si>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</si>
  <si>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</si>
  <si>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</si>
  <si>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</si>
  <si>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</si>
  <si>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</si>
  <si>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</si>
  <si>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</si>
  <si>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</si>
  <si>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</si>
  <si>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</si>
  <si>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</si>
  <si>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</si>
  <si>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</si>
  <si>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</si>
  <si>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</si>
  <si>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</si>
  <si>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</si>
  <si>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</si>
  <si>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</si>
  <si>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</si>
  <si>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</si>
  <si>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</si>
  <si>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</si>
  <si>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</si>
  <si>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</si>
  <si>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</si>
  <si>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</si>
  <si>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</si>
  <si>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</si>
  <si>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</si>
  <si>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</si>
  <si>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</si>
  <si>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</si>
  <si>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</si>
  <si>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</si>
  <si>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</si>
  <si>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</si>
  <si>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</si>
  <si>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</si>
  <si>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</si>
  <si>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</si>
  <si>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</si>
  <si>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</si>
  <si>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</si>
  <si>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</si>
  <si>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</si>
  <si>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</si>
  <si>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</si>
  <si>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</si>
  <si>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</si>
  <si>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</si>
  <si>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</si>
  <si>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</si>
  <si>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</si>
  <si>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</si>
  <si>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</si>
  <si>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</si>
  <si>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</si>
  <si>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</si>
  <si>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</si>
  <si>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</si>
  <si>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</si>
  <si>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</si>
  <si>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</si>
  <si>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</si>
  <si>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</si>
  <si>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</si>
  <si>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</si>
  <si>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</si>
  <si>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</si>
  <si>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</si>
  <si>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</si>
  <si>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</si>
  <si>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</si>
  <si>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</si>
  <si>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</si>
  <si>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</si>
  <si>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</si>
  <si>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</si>
  <si>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</si>
  <si>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</si>
  <si>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</si>
  <si>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</si>
  <si>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</si>
  <si>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</si>
  <si>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</si>
  <si>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</si>
  <si>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</si>
  <si>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</si>
  <si>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</si>
  <si>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</si>
  <si>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</si>
  <si>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</si>
  <si>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</si>
  <si>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</si>
  <si>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</si>
  <si>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</si>
  <si>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</si>
  <si>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</si>
  <si>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</si>
  <si>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</si>
  <si>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</si>
  <si>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</si>
  <si>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</si>
  <si>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</si>
  <si>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</si>
  <si>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</si>
  <si>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</si>
  <si>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</si>
  <si>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</si>
  <si>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</si>
  <si>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</si>
  <si>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</si>
  <si>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</si>
  <si>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</si>
  <si>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</si>
  <si>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</si>
  <si>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</si>
  <si>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</si>
  <si>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</si>
  <si>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</si>
  <si>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</si>
  <si>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</si>
  <si>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</si>
  <si>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</si>
  <si>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</si>
  <si>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</si>
  <si>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</si>
  <si>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</si>
  <si>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</si>
  <si>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</si>
  <si>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</si>
  <si>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</si>
  <si>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</si>
  <si>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</si>
  <si>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</si>
  <si>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</si>
  <si>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</si>
  <si>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</si>
  <si>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</si>
  <si>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</si>
  <si>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</si>
  <si>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</si>
  <si>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</si>
  <si>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</si>
  <si>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</si>
  <si>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</si>
  <si>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</si>
  <si>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</si>
  <si>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</si>
  <si>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</si>
  <si>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</si>
  <si>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</si>
  <si>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</si>
  <si>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</si>
  <si>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</si>
  <si>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</si>
  <si>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</si>
  <si>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</si>
  <si>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</si>
  <si>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</si>
  <si>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</si>
  <si>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</si>
  <si>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</si>
  <si>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</si>
  <si>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</si>
  <si>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</si>
  <si>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</si>
  <si>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</si>
  <si>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</si>
  <si>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</si>
  <si>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</si>
  <si>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</si>
  <si>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</si>
  <si>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</si>
  <si>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</si>
  <si>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</si>
  <si>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</si>
  <si>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</si>
  <si>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</si>
  <si>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</si>
  <si>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</si>
  <si>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</si>
  <si>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</si>
  <si>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</si>
  <si>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</si>
  <si>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</si>
  <si>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</si>
  <si>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</si>
  <si>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</si>
  <si>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</si>
  <si>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</si>
  <si>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</si>
  <si>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</si>
  <si>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</si>
  <si>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</si>
  <si>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</si>
  <si>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</si>
  <si>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</si>
  <si>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</si>
  <si>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</si>
  <si>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</si>
  <si>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</si>
  <si>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</si>
  <si>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</si>
  <si>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</si>
  <si>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</si>
  <si>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</si>
  <si>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</si>
  <si>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</si>
  <si>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</si>
  <si>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</si>
  <si>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</si>
  <si>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</si>
  <si>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</si>
  <si>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</si>
  <si>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</si>
  <si>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</si>
  <si>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</si>
  <si>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</si>
  <si>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</si>
  <si>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</si>
  <si>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</si>
  <si>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</si>
  <si>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</si>
  <si>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</si>
  <si>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</si>
  <si>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</si>
  <si>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</si>
  <si>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</si>
  <si>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</si>
  <si>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</si>
  <si>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</si>
  <si>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</si>
  <si>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</si>
  <si>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</si>
  <si>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</si>
  <si>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</si>
  <si>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</si>
  <si>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</si>
  <si>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</si>
  <si>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</si>
  <si>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</si>
  <si>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</si>
  <si>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</si>
  <si>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</si>
  <si>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</si>
  <si>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</si>
  <si>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</si>
  <si>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</si>
  <si>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</si>
  <si>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</si>
  <si>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</si>
  <si>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</si>
  <si>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</si>
  <si>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</si>
  <si>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</si>
  <si>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</si>
  <si>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</si>
  <si>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</si>
  <si>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</si>
  <si>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</si>
  <si>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</si>
  <si>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</si>
  <si>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</si>
  <si>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</si>
  <si>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</si>
  <si>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</si>
  <si>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</si>
  <si>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</si>
  <si>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</si>
  <si>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</si>
  <si>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</si>
  <si>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</si>
  <si>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</si>
  <si>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</si>
  <si>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</si>
  <si>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</si>
  <si>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</si>
  <si>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</si>
  <si>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</si>
  <si>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</si>
  <si>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</si>
  <si>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</si>
  <si>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</si>
  <si>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</si>
  <si>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</si>
  <si>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</si>
  <si>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</si>
  <si>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</si>
  <si>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</si>
  <si>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</si>
  <si>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</si>
  <si>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</si>
  <si>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</si>
  <si>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</si>
  <si>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</si>
  <si>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</si>
  <si>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</si>
  <si>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</si>
  <si>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</si>
  <si>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</si>
  <si>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</si>
  <si>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</si>
  <si>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</si>
  <si>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</si>
  <si>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</si>
  <si>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</si>
  <si>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</si>
  <si>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</si>
  <si>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</si>
  <si>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</si>
  <si>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</si>
  <si>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</si>
  <si>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</si>
  <si>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</si>
  <si>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</si>
  <si>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</si>
  <si>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</si>
  <si>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</si>
  <si>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</si>
  <si>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</si>
  <si>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</si>
  <si>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</si>
  <si>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</si>
  <si>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</si>
  <si>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</si>
  <si>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</si>
  <si>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</si>
  <si>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</si>
  <si>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</si>
  <si>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</si>
  <si>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</si>
  <si>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</si>
  <si>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</si>
  <si>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</si>
  <si>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</si>
  <si>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</si>
  <si>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</si>
  <si>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</si>
  <si>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</si>
  <si>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</si>
  <si>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</si>
  <si>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</si>
  <si>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</si>
  <si>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</si>
  <si>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</si>
  <si>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</si>
  <si>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</si>
  <si>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</si>
  <si>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</si>
  <si>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</si>
  <si>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</si>
  <si>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</si>
  <si>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</si>
  <si>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</si>
  <si>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</si>
  <si>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</si>
  <si>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</si>
  <si>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</si>
  <si>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</si>
  <si>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</si>
  <si>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</si>
  <si>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</si>
  <si>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</si>
  <si>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</si>
  <si>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</si>
  <si>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</si>
  <si>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</si>
  <si>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</si>
  <si>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</si>
  <si>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</si>
  <si>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</si>
  <si>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</si>
  <si>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</si>
  <si>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</si>
  <si>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</si>
  <si>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</si>
  <si>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</si>
  <si>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</si>
  <si>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</si>
  <si>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</si>
  <si>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</si>
  <si>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</si>
  <si>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</si>
  <si>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</si>
  <si>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</si>
  <si>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</si>
  <si>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</si>
  <si>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</si>
  <si>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</si>
  <si>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</si>
  <si>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</si>
  <si>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</si>
  <si>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</si>
  <si>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</si>
  <si>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</si>
  <si>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</si>
  <si>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</si>
  <si>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</si>
  <si>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</si>
  <si>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</si>
  <si>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</si>
  <si>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</si>
  <si>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</si>
  <si>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</si>
  <si>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</si>
  <si>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</si>
  <si>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</si>
  <si>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</si>
  <si>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</si>
  <si>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</si>
  <si>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</si>
  <si>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</si>
  <si>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</si>
  <si>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</si>
  <si>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</si>
  <si>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</si>
  <si>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</si>
  <si>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</si>
  <si>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</si>
  <si>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</si>
  <si>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</si>
  <si>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</si>
  <si>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</si>
  <si>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</si>
  <si>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</si>
  <si>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</si>
  <si>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</si>
  <si>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</si>
  <si>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</si>
  <si>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</si>
  <si>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</si>
  <si>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</si>
  <si>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</si>
  <si>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</si>
  <si>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</si>
  <si>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</si>
  <si>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</si>
  <si>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</si>
  <si>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</si>
  <si>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</si>
  <si>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</si>
  <si>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</si>
  <si>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</si>
  <si>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</si>
  <si>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</si>
  <si>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</si>
  <si>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</si>
  <si>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</si>
  <si>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</si>
  <si>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</si>
  <si>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</si>
  <si>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</si>
  <si>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</si>
  <si>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</si>
  <si>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</si>
  <si>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</si>
  <si>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</si>
  <si>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</si>
  <si>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</si>
  <si>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</si>
  <si>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</si>
  <si>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</si>
  <si>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</si>
  <si>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</si>
  <si>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</si>
  <si>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</si>
  <si>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</si>
  <si>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</si>
  <si>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</si>
  <si>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</si>
  <si>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</si>
  <si>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</si>
  <si>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</si>
  <si>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</si>
  <si>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</si>
  <si>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</si>
  <si>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</si>
  <si>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</si>
  <si>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</si>
  <si>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</si>
  <si>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</si>
  <si>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</si>
  <si>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</si>
  <si>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</si>
  <si>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</si>
  <si>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</si>
  <si>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</si>
  <si>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</si>
  <si>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</si>
  <si>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</si>
  <si>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</si>
  <si>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</si>
  <si>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</si>
  <si>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</si>
  <si>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</si>
  <si>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</si>
  <si>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</si>
  <si>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</si>
  <si>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</si>
  <si>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</si>
  <si>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</si>
  <si>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</si>
  <si>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</si>
  <si>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</si>
  <si>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</si>
  <si>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</si>
  <si>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</si>
  <si>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</si>
  <si>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</si>
  <si>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</si>
  <si>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</si>
  <si>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</si>
  <si>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</si>
  <si>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</si>
  <si>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</si>
  <si>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</si>
  <si>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</si>
  <si>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</si>
  <si>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</si>
  <si>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</si>
  <si>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</si>
  <si>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</si>
  <si>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</si>
  <si>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</si>
  <si>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</si>
  <si>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</si>
  <si>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</si>
  <si>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</si>
  <si>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</si>
  <si>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</si>
  <si>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</si>
  <si>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</si>
  <si>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</si>
  <si>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</si>
  <si>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</si>
  <si>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</si>
  <si>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</si>
  <si>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</si>
  <si>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</si>
  <si>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</si>
  <si>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</si>
  <si>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</si>
  <si>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</si>
  <si>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</si>
  <si>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</si>
  <si>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</si>
  <si>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</si>
  <si>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</si>
  <si>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</si>
  <si>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</si>
  <si>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</si>
  <si>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</si>
  <si>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</si>
  <si>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</si>
  <si>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</si>
  <si>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</si>
  <si>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</si>
  <si>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</si>
  <si>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</si>
  <si>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</si>
  <si>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</si>
  <si>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</si>
  <si>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</si>
  <si>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</si>
  <si>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</si>
  <si>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</si>
  <si>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</si>
  <si>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</si>
  <si>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</si>
  <si>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</si>
  <si>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</si>
  <si>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</si>
  <si>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</si>
  <si>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</si>
  <si>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</si>
  <si>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</si>
  <si>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</si>
  <si>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</si>
  <si>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</si>
  <si>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</si>
  <si>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</si>
  <si>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</si>
  <si>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</si>
  <si>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</si>
  <si>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</si>
  <si>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</si>
  <si>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</si>
  <si>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</si>
  <si>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</si>
  <si>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</si>
  <si>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</si>
  <si>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</si>
  <si>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</si>
  <si>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</si>
  <si>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</si>
  <si>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</si>
  <si>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</si>
  <si>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</si>
  <si>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</si>
  <si>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</si>
  <si>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</si>
  <si>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</si>
  <si>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</si>
  <si>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</si>
  <si>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</si>
  <si>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</si>
  <si>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</si>
  <si>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</si>
  <si>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</si>
  <si>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</si>
  <si>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</si>
  <si>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</si>
  <si>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</si>
  <si>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</si>
  <si>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</si>
  <si>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</si>
  <si>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</si>
  <si>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</si>
  <si>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</si>
  <si>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</si>
  <si>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</si>
  <si>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</si>
  <si>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</si>
  <si>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</si>
  <si>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</si>
  <si>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</si>
  <si>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</si>
  <si>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</si>
  <si>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</si>
  <si>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</si>
  <si>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</si>
  <si>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</si>
  <si>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</si>
  <si>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</si>
  <si>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</si>
  <si>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</si>
  <si>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</si>
  <si>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</si>
  <si>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</si>
  <si>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</si>
  <si>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</si>
  <si>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</si>
  <si>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</si>
  <si>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</si>
  <si>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</si>
  <si>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</si>
  <si>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</si>
  <si>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</si>
  <si>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</si>
  <si>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</si>
  <si>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</si>
  <si>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</si>
  <si>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</si>
  <si>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</si>
  <si>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</si>
  <si>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</si>
  <si>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</si>
  <si>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</si>
  <si>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</si>
  <si>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</si>
  <si>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</si>
  <si>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</si>
  <si>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</si>
  <si>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</si>
  <si>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</si>
  <si>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</si>
  <si>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</si>
  <si>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</si>
  <si>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</si>
  <si>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</si>
  <si>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</si>
  <si>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</si>
  <si>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</si>
  <si>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</si>
  <si>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</si>
  <si>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</si>
  <si>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</si>
  <si>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</si>
  <si>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</si>
  <si>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</si>
  <si>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</si>
  <si>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</si>
  <si>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</si>
  <si>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</si>
  <si>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</si>
  <si>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</si>
  <si>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</si>
  <si>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</si>
  <si>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</si>
  <si>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</si>
  <si>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</si>
  <si>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</si>
  <si>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</si>
  <si>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</si>
  <si>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</si>
  <si>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</si>
  <si>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</si>
  <si>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</si>
  <si>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</si>
  <si>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</si>
  <si>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</si>
  <si>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</si>
  <si>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</si>
  <si>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</si>
  <si>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</si>
  <si>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</si>
  <si>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</si>
  <si>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</si>
  <si>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</si>
  <si>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</si>
  <si>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</si>
  <si>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</si>
  <si>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</si>
  <si>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</si>
  <si>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</si>
  <si>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</si>
  <si>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</si>
  <si>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</si>
  <si>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</si>
  <si>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</si>
  <si>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</si>
  <si>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</si>
  <si>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</si>
  <si>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</si>
  <si>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</si>
  <si>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</si>
  <si>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</si>
  <si>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</si>
  <si>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</si>
  <si>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</si>
  <si>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</si>
  <si>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</si>
  <si>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</si>
  <si>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</si>
  <si>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</si>
  <si>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</si>
  <si>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</si>
  <si>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</si>
  <si>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</si>
  <si>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</si>
  <si>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</si>
  <si>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</si>
  <si>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</si>
  <si>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</si>
  <si>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</si>
  <si>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</si>
  <si>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</si>
  <si>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</si>
  <si>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</si>
  <si>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</si>
  <si>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</si>
  <si>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</si>
  <si>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</si>
  <si>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</si>
  <si>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</si>
  <si>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</si>
  <si>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</si>
  <si>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</si>
  <si>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</si>
  <si>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</si>
  <si>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</si>
  <si>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</si>
  <si>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</si>
  <si>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</si>
  <si>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</si>
  <si>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</si>
  <si>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</si>
  <si>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</si>
  <si>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</si>
  <si>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</si>
  <si>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</si>
  <si>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</si>
  <si>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</si>
  <si>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</si>
  <si>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</si>
  <si>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</si>
  <si>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</si>
  <si>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</si>
  <si>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</si>
  <si>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</si>
  <si>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</si>
  <si>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</si>
  <si>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</si>
  <si>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</si>
  <si>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</si>
  <si>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</si>
  <si>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</si>
  <si>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</si>
  <si>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</si>
  <si>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</si>
  <si>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</si>
  <si>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</si>
  <si>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</si>
  <si>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</si>
  <si>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</si>
  <si>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</si>
  <si>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</si>
  <si>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</si>
  <si>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</si>
  <si>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</si>
  <si>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</si>
  <si>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</si>
  <si>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</si>
  <si>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</si>
  <si>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</si>
  <si>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</si>
  <si>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</si>
  <si>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</si>
  <si>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</si>
  <si>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</si>
  <si>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</si>
  <si>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</si>
  <si>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</si>
  <si>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</si>
  <si>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</si>
  <si>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</si>
  <si>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</si>
  <si>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</si>
  <si>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</si>
  <si>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</si>
  <si>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</si>
  <si>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</si>
  <si>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</si>
  <si>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</si>
  <si>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</si>
  <si>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</si>
  <si>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</si>
  <si>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</si>
  <si>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</si>
  <si>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</si>
  <si>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</si>
  <si>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</si>
  <si>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</si>
  <si>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</si>
  <si>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</si>
  <si>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</si>
  <si>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</si>
  <si>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</si>
  <si>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</si>
  <si>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</si>
  <si>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</si>
  <si>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</si>
  <si>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</si>
  <si>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</si>
  <si>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</si>
  <si>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</si>
  <si>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</si>
  <si>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</si>
  <si>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</si>
  <si>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</si>
  <si>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</si>
  <si>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</si>
  <si>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</si>
  <si>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</si>
  <si>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</si>
  <si>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</si>
  <si>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</si>
  <si>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</si>
  <si>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</si>
  <si>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</si>
  <si>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</si>
  <si>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</si>
  <si>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</si>
  <si>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</si>
  <si>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</si>
  <si>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</si>
  <si>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</si>
  <si>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</si>
  <si>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</si>
  <si>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</si>
  <si>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</si>
  <si>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</si>
  <si>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</si>
  <si>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</si>
  <si>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</si>
  <si>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</si>
  <si>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</si>
  <si>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</si>
  <si>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</si>
  <si>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</si>
  <si>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</si>
  <si>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</si>
  <si>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</si>
  <si>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</si>
  <si>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</si>
  <si>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</si>
  <si>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</si>
  <si>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</si>
  <si>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</si>
  <si>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</si>
  <si>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</si>
  <si>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</si>
  <si>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</si>
  <si>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</si>
  <si>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</si>
  <si>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</si>
  <si>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</si>
  <si>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</si>
  <si>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</si>
  <si>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</si>
  <si>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</si>
  <si>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</si>
  <si>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</si>
  <si>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</si>
  <si>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</si>
  <si>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</si>
  <si>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</si>
  <si>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</si>
  <si>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</si>
  <si>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</si>
  <si>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</si>
  <si>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</si>
  <si>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</si>
  <si>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</si>
  <si>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</si>
  <si>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</si>
  <si>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</si>
  <si>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</si>
  <si>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</si>
  <si>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</si>
  <si>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</si>
  <si>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</si>
  <si>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</si>
  <si>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</si>
  <si>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</si>
  <si>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</si>
  <si>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</si>
  <si>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</si>
  <si>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</si>
  <si>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</si>
  <si>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</si>
  <si>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</si>
  <si>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</si>
  <si>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</si>
  <si>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</si>
  <si>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</si>
  <si>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</si>
  <si>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</si>
  <si>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</si>
  <si>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</si>
  <si>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</si>
  <si>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</si>
  <si>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</si>
  <si>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</si>
  <si>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</si>
  <si>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</si>
  <si>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</si>
  <si>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</si>
  <si>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</si>
  <si>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</si>
  <si>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</si>
  <si>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</si>
  <si>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</si>
  <si>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</si>
  <si>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</si>
  <si>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</si>
  <si>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</si>
  <si>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</si>
  <si>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</si>
  <si>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</si>
  <si>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</si>
  <si>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</si>
  <si>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</si>
  <si>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</si>
  <si>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</si>
  <si>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</si>
  <si>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</si>
  <si>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</si>
  <si>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</si>
  <si>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</si>
  <si>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</si>
  <si>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</si>
  <si>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</si>
  <si>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</si>
  <si>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</si>
  <si>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</si>
  <si>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</si>
  <si>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</si>
  <si>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</si>
  <si>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</si>
  <si>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</si>
  <si>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</si>
  <si>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</si>
  <si>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</si>
  <si>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</si>
  <si>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</si>
  <si>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</si>
  <si>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</si>
  <si>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</si>
  <si>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</si>
  <si>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</si>
  <si>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</si>
  <si>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</si>
  <si>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</si>
  <si>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</si>
  <si>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</si>
  <si>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</si>
  <si>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</si>
  <si>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</si>
  <si>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</si>
  <si>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</si>
  <si>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</si>
  <si>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</si>
  <si>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</si>
  <si>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</si>
  <si>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</si>
  <si>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</si>
  <si>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</si>
  <si>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</si>
  <si>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</si>
  <si>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</si>
  <si>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</si>
  <si>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</si>
  <si>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</si>
  <si>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</si>
  <si>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</si>
  <si>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</si>
  <si>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</si>
  <si>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</si>
  <si>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</si>
  <si>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</si>
  <si>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</si>
  <si>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</si>
  <si>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</si>
  <si>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</si>
  <si>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</si>
  <si>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</si>
  <si>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</si>
  <si>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</si>
  <si>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</si>
  <si>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</si>
  <si>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</si>
  <si>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</si>
  <si>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</si>
  <si>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</si>
  <si>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</si>
  <si>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</si>
  <si>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</si>
  <si>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</si>
  <si>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</si>
  <si>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</si>
  <si>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</si>
  <si>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</si>
  <si>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</si>
  <si>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</si>
  <si>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</si>
  <si>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</si>
  <si>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</si>
  <si>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</si>
  <si>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</si>
  <si>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</si>
  <si>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</si>
  <si>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</si>
  <si>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</si>
  <si>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</si>
  <si>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</si>
  <si>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</si>
  <si>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</si>
  <si>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</si>
  <si>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</si>
  <si>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</si>
  <si>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</si>
  <si>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</si>
  <si>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</si>
  <si>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</si>
  <si>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</si>
  <si>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</si>
  <si>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</si>
  <si>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</si>
  <si>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</si>
  <si>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</si>
  <si>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</si>
  <si>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</si>
  <si>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</si>
  <si>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</si>
  <si>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</si>
  <si>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</si>
  <si>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</si>
  <si>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</si>
  <si>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</si>
  <si>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</si>
  <si>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</si>
  <si>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</si>
  <si>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</si>
  <si>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</si>
  <si>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</si>
  <si>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</si>
  <si>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</si>
  <si>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</si>
  <si>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</si>
  <si>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</si>
  <si>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</si>
  <si>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</si>
  <si>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</si>
  <si>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</si>
  <si>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</si>
  <si>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</si>
  <si>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</si>
  <si>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</si>
  <si>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</si>
  <si>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</si>
  <si>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</si>
  <si>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</si>
  <si>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</si>
  <si>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</si>
  <si>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</si>
  <si>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</si>
  <si>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</si>
  <si>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</si>
  <si>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</si>
  <si>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</si>
  <si>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</si>
  <si>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</si>
  <si>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</si>
  <si>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</si>
  <si>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</si>
  <si>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</si>
  <si>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</si>
  <si>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</si>
  <si>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</si>
  <si>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</si>
  <si>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</si>
  <si>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</si>
  <si>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</si>
  <si>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</si>
  <si>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</si>
  <si>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</si>
  <si>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</si>
  <si>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</si>
  <si>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</si>
  <si>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</si>
  <si>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</si>
  <si>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</si>
  <si>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</si>
  <si>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</si>
  <si>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</si>
  <si>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</si>
  <si>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</si>
  <si>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</si>
  <si>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</si>
  <si>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</si>
  <si>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</si>
  <si>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</si>
  <si>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</si>
  <si>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</si>
  <si>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</si>
  <si>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</si>
  <si>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</si>
  <si>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</si>
  <si>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</si>
  <si>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</si>
  <si>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</si>
  <si>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</si>
  <si>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</si>
  <si>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</si>
  <si>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</si>
  <si>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</si>
  <si>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</si>
  <si>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</si>
  <si>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</si>
  <si>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</si>
  <si>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</si>
  <si>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</si>
  <si>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</si>
  <si>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</si>
  <si>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</si>
  <si>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</si>
  <si>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</si>
  <si>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</si>
  <si>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</si>
  <si>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</si>
  <si>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</si>
  <si>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</si>
  <si>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</si>
  <si>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</si>
  <si>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</si>
  <si>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</si>
  <si>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</si>
  <si>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</si>
  <si>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</si>
  <si>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</si>
  <si>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</si>
  <si>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</si>
  <si>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</si>
  <si>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</si>
  <si>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</si>
  <si>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</si>
  <si>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</si>
  <si>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</si>
  <si>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</si>
  <si>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</si>
  <si>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</si>
  <si>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</si>
  <si>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</si>
  <si>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</si>
  <si>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</si>
  <si>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</si>
  <si>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</si>
  <si>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</si>
  <si>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</si>
  <si>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</si>
  <si>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</si>
  <si>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</si>
  <si>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</si>
  <si>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</si>
  <si>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</si>
  <si>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</si>
  <si>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</si>
  <si>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</si>
  <si>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</si>
  <si>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</si>
  <si>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</si>
  <si>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</si>
  <si>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</si>
  <si>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</si>
  <si>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</si>
  <si>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</si>
  <si>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</si>
  <si>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</si>
  <si>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</si>
  <si>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</si>
  <si>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</si>
  <si>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</si>
  <si>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</si>
  <si>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</si>
  <si>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</si>
  <si>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</si>
  <si>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</si>
  <si>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</si>
  <si>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</si>
  <si>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</si>
  <si>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</si>
  <si>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</si>
  <si>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</si>
  <si>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</si>
  <si>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</si>
  <si>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</si>
  <si>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</si>
  <si>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</si>
  <si>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</si>
  <si>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</si>
  <si>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</si>
  <si>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</si>
  <si>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</si>
  <si>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</si>
  <si>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</si>
  <si>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</si>
  <si>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</si>
  <si>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</si>
  <si>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</si>
  <si>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</si>
  <si>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</si>
  <si>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</si>
  <si>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</si>
  <si>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</si>
  <si>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</si>
  <si>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</si>
  <si>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</si>
  <si>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</si>
  <si>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</si>
  <si>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</si>
  <si>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</si>
  <si>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</si>
  <si>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</si>
  <si>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</si>
  <si>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</si>
  <si>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</si>
  <si>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</si>
  <si>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</si>
  <si>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</si>
  <si>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</si>
  <si>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</si>
  <si>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</si>
  <si>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</si>
  <si>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</si>
  <si>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</si>
  <si>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</si>
  <si>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</si>
  <si>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</si>
  <si>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</si>
  <si>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</si>
  <si>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</si>
  <si>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</si>
  <si>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</si>
  <si>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</si>
  <si>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</si>
  <si>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</si>
  <si>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</si>
  <si>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</si>
  <si>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</si>
  <si>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</si>
  <si>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</si>
  <si>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</si>
  <si>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</si>
  <si>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</si>
  <si>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</si>
  <si>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</si>
  <si>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</si>
  <si>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</si>
  <si>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</si>
  <si>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</si>
  <si>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</si>
  <si>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</si>
  <si>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</si>
  <si>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</si>
  <si>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</si>
  <si>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</si>
  <si>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</si>
  <si>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</si>
  <si>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</si>
  <si>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</si>
  <si>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</si>
  <si>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</si>
  <si>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</si>
  <si>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</si>
  <si>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</si>
  <si>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</si>
  <si>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</si>
  <si>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</si>
  <si>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</si>
  <si>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</si>
  <si>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</si>
  <si>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</si>
  <si>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</si>
  <si>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</si>
  <si>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</si>
  <si>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</si>
  <si>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</si>
  <si>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</si>
  <si>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</si>
  <si>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</si>
  <si>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</si>
  <si>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</si>
  <si>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</si>
  <si>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</si>
  <si>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</si>
  <si>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</si>
  <si>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</si>
  <si>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</si>
  <si>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</si>
  <si>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</si>
  <si>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</si>
  <si>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</si>
  <si>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</si>
  <si>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</si>
  <si>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</si>
  <si>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</si>
  <si>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</si>
  <si>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</si>
  <si>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</si>
  <si>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</si>
  <si>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</si>
  <si>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</si>
  <si>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</si>
  <si>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</si>
  <si>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</si>
  <si>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</si>
  <si>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</si>
  <si>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</si>
  <si>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</si>
  <si>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</si>
  <si>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</si>
  <si>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</si>
  <si>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</si>
  <si>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</si>
  <si>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</si>
  <si>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</si>
  <si>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</si>
  <si>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</si>
  <si>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</si>
  <si>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</si>
  <si>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</si>
  <si>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</si>
  <si>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</si>
  <si>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</si>
  <si>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</si>
  <si>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</si>
  <si>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</si>
  <si>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</si>
  <si>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</si>
  <si>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</si>
  <si>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</si>
  <si>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</si>
  <si>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</si>
  <si>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</si>
  <si>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</si>
  <si>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</si>
  <si>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</si>
  <si>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</si>
  <si>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</si>
  <si>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</si>
  <si>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</si>
  <si>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</si>
  <si>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</si>
  <si>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</si>
  <si>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</si>
  <si>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</si>
  <si>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</si>
  <si>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</si>
  <si>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</si>
  <si>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</si>
  <si>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</si>
  <si>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</si>
  <si>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</si>
  <si>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</si>
  <si>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</si>
  <si>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</si>
  <si>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</si>
  <si>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</si>
  <si>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</si>
  <si>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</si>
  <si>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</si>
  <si>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</si>
  <si>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</si>
  <si>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</si>
  <si>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</si>
  <si>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</si>
  <si>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</si>
  <si>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</si>
  <si>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</si>
  <si>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</si>
  <si>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</si>
  <si>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</si>
  <si>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</si>
  <si>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</si>
  <si>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</si>
  <si>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</si>
  <si>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</si>
  <si>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</si>
  <si>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</si>
  <si>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</si>
  <si>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</si>
  <si>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</si>
  <si>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</si>
  <si>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</si>
  <si>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</si>
  <si>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</si>
  <si>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</si>
  <si>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</si>
  <si>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</si>
  <si>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</si>
  <si>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</si>
  <si>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</si>
  <si>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</si>
  <si>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</si>
  <si>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</si>
  <si>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</si>
  <si>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</si>
  <si>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</si>
  <si>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</si>
  <si>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</si>
  <si>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</si>
  <si>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</si>
  <si>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</si>
  <si>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</si>
  <si>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</si>
  <si>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</si>
  <si>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</si>
  <si>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</si>
  <si>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</si>
  <si>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</si>
  <si>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</si>
  <si>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</si>
  <si>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</si>
  <si>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</si>
  <si>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</si>
  <si>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</si>
  <si>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</si>
  <si>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</si>
  <si>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</si>
  <si>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</si>
  <si>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</si>
  <si>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</si>
  <si>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</si>
  <si>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</si>
  <si>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</si>
  <si>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</si>
  <si>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</si>
  <si>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</si>
  <si>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</si>
  <si>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</si>
  <si>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</si>
  <si>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</si>
  <si>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</si>
  <si>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</si>
  <si>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</si>
  <si>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</si>
  <si>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</si>
  <si>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</si>
  <si>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</si>
  <si>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</si>
  <si>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</si>
  <si>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</si>
  <si>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</si>
  <si>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</si>
  <si>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</si>
  <si>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</si>
  <si>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</si>
  <si>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</si>
  <si>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</si>
  <si>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</si>
  <si>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</si>
  <si>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</si>
  <si>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</si>
  <si>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</si>
  <si>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</si>
  <si>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</si>
  <si>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</si>
  <si>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</si>
  <si>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</si>
  <si>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</si>
  <si>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</si>
  <si>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</si>
  <si>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</si>
  <si>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</si>
  <si>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</si>
  <si>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</si>
  <si>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</si>
  <si>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</si>
  <si>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</si>
  <si>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</si>
  <si>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</si>
  <si>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</si>
  <si>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</si>
  <si>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</si>
  <si>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</si>
  <si>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</si>
  <si>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</si>
  <si>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</si>
  <si>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</si>
  <si>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</si>
  <si>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</si>
  <si>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</si>
  <si>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</si>
  <si>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</si>
  <si>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</si>
  <si>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</si>
  <si>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</si>
  <si>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</si>
  <si>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</si>
  <si>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</si>
  <si>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</si>
  <si>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</si>
  <si>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</si>
  <si>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</si>
  <si>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</si>
  <si>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</si>
  <si>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</si>
  <si>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</si>
  <si>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</si>
  <si>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</si>
  <si>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</si>
  <si>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</si>
  <si>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</si>
  <si>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</si>
  <si>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</si>
  <si>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</si>
  <si>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</si>
  <si>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</si>
  <si>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</si>
  <si>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</si>
  <si>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</si>
  <si>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</si>
  <si>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</si>
  <si>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</si>
  <si>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</si>
  <si>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</si>
  <si>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</si>
  <si>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</si>
  <si>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</si>
  <si>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</si>
  <si>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</si>
  <si>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</si>
  <si>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</si>
  <si>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</si>
  <si>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</si>
  <si>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</si>
  <si>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</si>
  <si>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</si>
  <si>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</si>
  <si>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</si>
  <si>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</si>
  <si>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</si>
  <si>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</si>
  <si>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</si>
  <si>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</si>
  <si>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</si>
  <si>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</si>
  <si>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</si>
  <si>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</si>
  <si>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</si>
  <si>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</si>
  <si>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</si>
  <si>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</si>
  <si>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</si>
  <si>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</si>
  <si>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</si>
  <si>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</si>
  <si>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</si>
  <si>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</si>
  <si>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</si>
  <si>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</si>
  <si>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</si>
  <si>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</si>
  <si>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</si>
  <si>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</si>
  <si>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</si>
  <si>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</si>
  <si>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</si>
  <si>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</si>
  <si>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</si>
  <si>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</si>
  <si>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</si>
  <si>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</si>
  <si>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</si>
  <si>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</si>
  <si>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</si>
  <si>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</si>
  <si>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</si>
  <si>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</si>
  <si>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</si>
  <si>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</si>
  <si>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</si>
  <si>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</si>
  <si>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</si>
  <si>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</si>
  <si>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</si>
  <si>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</si>
  <si>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</si>
  <si>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</si>
  <si>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</si>
  <si>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</si>
  <si>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</si>
  <si>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</si>
  <si>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</si>
  <si>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</si>
  <si>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</si>
  <si>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</si>
  <si>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</si>
  <si>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</si>
  <si>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</si>
  <si>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</si>
  <si>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</si>
  <si>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</si>
  <si>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</si>
  <si>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</si>
  <si>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</si>
  <si>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</si>
  <si>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</si>
  <si>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</si>
  <si>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</si>
  <si>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</si>
  <si>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</si>
  <si>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</si>
  <si>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</si>
  <si>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</si>
  <si>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</si>
  <si>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</si>
  <si>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</si>
  <si>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</si>
  <si>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</si>
  <si>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</si>
  <si>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</si>
  <si>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</si>
  <si>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</si>
  <si>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</si>
  <si>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</si>
  <si>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</si>
  <si>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</si>
  <si>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</si>
  <si>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</si>
  <si>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</si>
  <si>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</si>
  <si>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</si>
  <si>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</si>
  <si>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</si>
  <si>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</si>
  <si>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</si>
  <si>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</si>
  <si>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</si>
  <si>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</si>
  <si>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</si>
  <si>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</si>
  <si>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</si>
  <si>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</si>
  <si>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</si>
  <si>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</si>
  <si>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</si>
  <si>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</si>
  <si>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</si>
  <si>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</si>
  <si>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</si>
  <si>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</si>
  <si>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</si>
  <si>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</si>
  <si>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</si>
  <si>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</si>
  <si>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</si>
  <si>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</si>
  <si>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</si>
  <si>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</si>
  <si>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</si>
  <si>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</si>
  <si>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</si>
  <si>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</si>
  <si>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</si>
  <si>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</si>
  <si>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</si>
  <si>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</si>
  <si>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</si>
  <si>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</si>
  <si>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</si>
  <si>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</si>
  <si>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</si>
  <si>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</si>
  <si>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</si>
  <si>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</si>
  <si>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</si>
  <si>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</si>
  <si>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</si>
  <si>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</si>
  <si>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</si>
  <si>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</si>
  <si>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</si>
  <si>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</si>
  <si>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</si>
  <si>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</si>
  <si>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</si>
  <si>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</si>
  <si>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</si>
  <si>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</si>
  <si>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</si>
  <si>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</si>
  <si>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</si>
  <si>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</si>
  <si>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</si>
  <si>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</si>
  <si>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</si>
  <si>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</si>
  <si>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</si>
  <si>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</si>
  <si>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</si>
  <si>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</si>
  <si>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</si>
  <si>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</si>
  <si>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</si>
  <si>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</si>
  <si>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</si>
  <si>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</si>
  <si>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</si>
  <si>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</si>
  <si>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</si>
  <si>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</si>
  <si>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</si>
  <si>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</si>
  <si>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</si>
  <si>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</si>
  <si>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</si>
  <si>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</si>
  <si>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</si>
  <si>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</si>
  <si>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</si>
  <si>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</si>
  <si>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</si>
  <si>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</si>
  <si>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</si>
  <si>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</si>
  <si>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</si>
  <si>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</si>
  <si>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</si>
  <si>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</si>
  <si>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</si>
  <si>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</si>
  <si>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</si>
  <si>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</si>
  <si>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</si>
  <si>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</si>
  <si>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</si>
  <si>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</si>
  <si>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</si>
  <si>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</si>
  <si>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</si>
  <si>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</si>
  <si>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</si>
  <si>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</si>
  <si>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</si>
  <si>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</si>
  <si>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</si>
  <si>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</si>
  <si>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</si>
  <si>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</si>
  <si>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</si>
  <si>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</si>
  <si>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</si>
  <si>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</si>
  <si>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</si>
  <si>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</si>
  <si>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</si>
  <si>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</si>
  <si>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</si>
  <si>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</si>
  <si>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</si>
  <si>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</si>
  <si>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</si>
  <si>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</si>
  <si>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</si>
  <si>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</si>
  <si>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</si>
  <si>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</si>
  <si>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</si>
  <si>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</si>
  <si>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</si>
  <si>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</si>
  <si>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</si>
  <si>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</si>
  <si>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</si>
  <si>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</si>
  <si>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</si>
  <si>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</si>
  <si>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</si>
  <si>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</si>
  <si>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</si>
  <si>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</si>
  <si>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</si>
  <si>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</si>
  <si>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</si>
  <si>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</si>
  <si>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</si>
  <si>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</si>
  <si>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</si>
  <si>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</si>
  <si>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</si>
  <si>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</si>
  <si>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</si>
  <si>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</si>
  <si>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</si>
  <si>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</si>
  <si>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</si>
  <si>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</si>
  <si>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</si>
  <si>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</si>
  <si>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</si>
  <si>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</si>
  <si>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</si>
  <si>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</si>
  <si>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</si>
  <si>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</si>
  <si>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</si>
  <si>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</si>
  <si>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</si>
  <si>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</si>
  <si>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</si>
  <si>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</si>
  <si>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</si>
  <si>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</si>
  <si>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</si>
  <si>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</si>
  <si>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</si>
  <si>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</si>
  <si>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</si>
  <si>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</si>
  <si>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</si>
  <si>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</si>
  <si>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</si>
  <si>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</si>
  <si>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</si>
  <si>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</si>
  <si>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</si>
  <si>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</si>
  <si>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</si>
  <si>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</si>
  <si>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</si>
  <si>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</si>
  <si>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</si>
  <si>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</si>
  <si>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</si>
  <si>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</si>
  <si>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</si>
  <si>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</si>
  <si>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</si>
  <si>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</si>
  <si>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</si>
  <si>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</si>
  <si>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</si>
  <si>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</si>
  <si>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</si>
  <si>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</si>
  <si>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</si>
  <si>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</si>
  <si>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</si>
  <si>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</si>
  <si>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</si>
  <si>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</si>
  <si>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</si>
  <si>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</si>
  <si>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</si>
  <si>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</si>
  <si>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</si>
  <si>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</si>
  <si>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</si>
  <si>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</si>
  <si>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</si>
  <si>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</si>
  <si>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</si>
  <si>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</si>
  <si>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</si>
  <si>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</si>
  <si>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</si>
  <si>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</si>
  <si>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</si>
  <si>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</si>
  <si>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</si>
  <si>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</si>
  <si>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</si>
  <si>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</si>
  <si>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</si>
  <si>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</si>
  <si>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</si>
  <si>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</si>
  <si>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</si>
  <si>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</si>
  <si>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</si>
  <si>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</si>
  <si>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</si>
  <si>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</si>
  <si>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</si>
  <si>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</si>
  <si>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</si>
  <si>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</si>
  <si>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</si>
  <si>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</si>
  <si>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</si>
  <si>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</si>
  <si>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</si>
  <si>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</si>
  <si>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</si>
  <si>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</si>
  <si>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</si>
  <si>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</si>
  <si>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</si>
  <si>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</si>
  <si>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</si>
  <si>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</si>
  <si>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</si>
  <si>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</si>
  <si>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</si>
  <si>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</si>
  <si>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</si>
  <si>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</si>
  <si>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</si>
  <si>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</si>
  <si>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</si>
  <si>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</si>
  <si>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</si>
  <si>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</si>
  <si>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</si>
  <si>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</si>
  <si>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</si>
  <si>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</si>
  <si>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</si>
  <si>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</si>
  <si>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</si>
  <si>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</si>
  <si>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</si>
  <si>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</si>
  <si>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</si>
  <si>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</si>
  <si>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</si>
  <si>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</si>
  <si>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</si>
  <si>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</si>
  <si>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</si>
  <si>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</si>
  <si>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</si>
  <si>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</si>
  <si>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</si>
  <si>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</si>
  <si>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</si>
  <si>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</si>
  <si>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</si>
  <si>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</si>
  <si>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</si>
  <si>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</si>
  <si>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</si>
  <si>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</si>
  <si>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</si>
  <si>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</si>
  <si>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</si>
  <si>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</si>
  <si>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</si>
  <si>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</si>
  <si>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</si>
  <si>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</si>
  <si>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</si>
  <si>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</si>
  <si>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</si>
  <si>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</si>
  <si>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</si>
  <si>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</si>
  <si>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</si>
  <si>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</si>
  <si>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</si>
  <si>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</si>
  <si>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</si>
  <si>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</si>
  <si>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</si>
  <si>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</si>
  <si>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</si>
  <si>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</si>
  <si>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</si>
  <si>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</si>
  <si>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</si>
  <si>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</si>
  <si>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</si>
  <si>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</si>
  <si>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</si>
  <si>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</si>
  <si>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</si>
  <si>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</si>
  <si>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</si>
  <si>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</si>
  <si>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</si>
  <si>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</si>
  <si>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</si>
  <si>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</si>
  <si>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</si>
  <si>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</si>
  <si>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</si>
  <si>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</si>
  <si>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</si>
  <si>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</si>
  <si>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</si>
  <si>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</si>
  <si>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</si>
  <si>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</si>
  <si>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</si>
  <si>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</si>
  <si>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</si>
  <si>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</si>
  <si>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</si>
  <si>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</si>
  <si>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</si>
  <si>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</si>
  <si>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</si>
  <si>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</si>
  <si>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</si>
  <si>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</si>
  <si>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</si>
  <si>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</si>
  <si>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</si>
  <si>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</si>
  <si>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</si>
  <si>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</si>
  <si>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</si>
  <si>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</si>
  <si>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</si>
  <si>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</si>
  <si>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</si>
  <si>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</si>
  <si>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</si>
  <si>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</si>
  <si>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</si>
  <si>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</si>
  <si>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</si>
  <si>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</si>
  <si>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</si>
  <si>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</si>
  <si>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</si>
  <si>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</si>
  <si>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</si>
  <si>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</si>
  <si>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</si>
  <si>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</si>
  <si>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</si>
  <si>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</si>
  <si>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</si>
  <si>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</si>
  <si>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</si>
  <si>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</si>
  <si>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</si>
  <si>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</si>
  <si>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</si>
  <si>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</si>
  <si>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</si>
  <si>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</si>
  <si>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</si>
  <si>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</si>
  <si>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</si>
  <si>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</si>
  <si>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</si>
  <si>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</si>
  <si>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</si>
  <si>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</si>
  <si>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</si>
  <si>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</si>
  <si>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</si>
  <si>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</si>
  <si>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</si>
  <si>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</si>
  <si>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</si>
  <si>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</si>
  <si>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</si>
  <si>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</si>
  <si>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</si>
  <si>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</si>
  <si>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</si>
  <si>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</si>
  <si>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</si>
  <si>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</si>
  <si>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</si>
  <si>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</si>
  <si>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</si>
  <si>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</si>
  <si>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</si>
  <si>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</si>
  <si>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</si>
  <si>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</si>
  <si>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</si>
  <si>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</si>
  <si>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</si>
  <si>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</si>
  <si>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</si>
  <si>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</si>
  <si>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</si>
  <si>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</si>
  <si>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</si>
  <si>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</si>
  <si>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</si>
  <si>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</si>
  <si>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</si>
  <si>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</si>
  <si>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</si>
  <si>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</si>
  <si>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</si>
  <si>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</si>
  <si>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</si>
  <si>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</si>
  <si>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</si>
  <si>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</si>
  <si>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</si>
  <si>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</si>
  <si>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</si>
  <si>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</si>
  <si>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</si>
  <si>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</si>
  <si>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</si>
  <si>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</si>
  <si>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</si>
  <si>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</si>
  <si>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</si>
  <si>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</si>
  <si>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</si>
  <si>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</si>
  <si>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</si>
  <si>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</si>
  <si>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</si>
  <si>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</si>
  <si>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</si>
  <si>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</si>
  <si>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</si>
  <si>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</si>
  <si>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</si>
  <si>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</si>
  <si>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</si>
  <si>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</si>
  <si>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</si>
  <si>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</si>
  <si>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</si>
  <si>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</si>
  <si>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</si>
  <si>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</si>
  <si>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</si>
  <si>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</si>
  <si>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</si>
  <si>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</si>
  <si>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</si>
  <si>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</si>
  <si>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</si>
  <si>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</si>
  <si>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</si>
  <si>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</si>
  <si>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</si>
  <si>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</si>
  <si>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</si>
  <si>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</si>
  <si>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</si>
  <si>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</si>
  <si>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</si>
  <si>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</si>
  <si>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</si>
  <si>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</si>
  <si>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</si>
  <si>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</si>
  <si>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</si>
  <si>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</si>
  <si>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</si>
  <si>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</si>
  <si>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</si>
  <si>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</si>
  <si>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</si>
  <si>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</si>
  <si>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</si>
  <si>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</si>
  <si>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</si>
  <si>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</si>
  <si>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</si>
  <si>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</si>
  <si>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</si>
  <si>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</si>
  <si>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</si>
  <si>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</si>
  <si>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</si>
  <si>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</si>
  <si>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</si>
  <si>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</si>
  <si>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</si>
  <si>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</si>
  <si>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</si>
  <si>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</si>
  <si>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</si>
  <si>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</si>
  <si>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</si>
  <si>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</si>
  <si>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</si>
  <si>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</si>
  <si>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</si>
  <si>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</si>
  <si>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</si>
  <si>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</si>
  <si>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</si>
  <si>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</si>
  <si>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</si>
  <si>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</si>
  <si>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</si>
  <si>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</si>
  <si>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</si>
  <si>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</si>
  <si>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</si>
  <si>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</si>
  <si>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</si>
  <si>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</si>
  <si>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</si>
  <si>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</si>
  <si>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</si>
  <si>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</si>
  <si>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</si>
  <si>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</si>
  <si>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</si>
  <si>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</si>
  <si>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</si>
  <si>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</si>
  <si>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</si>
  <si>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</si>
  <si>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</si>
  <si>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</si>
  <si>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</si>
  <si>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</si>
  <si>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</si>
  <si>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</si>
  <si>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</si>
  <si>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</si>
  <si>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</si>
  <si>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</si>
  <si>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</si>
  <si>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</si>
  <si>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</si>
  <si>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</si>
  <si>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</si>
  <si>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</si>
  <si>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</si>
  <si>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</si>
  <si>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</si>
  <si>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</si>
  <si>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</si>
  <si>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</si>
  <si>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</si>
  <si>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</si>
  <si>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</si>
  <si>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</si>
  <si>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</si>
  <si>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</si>
  <si>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</si>
  <si>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</si>
  <si>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</si>
  <si>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</si>
  <si>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</si>
  <si>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</si>
  <si>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</si>
  <si>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</si>
  <si>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</si>
  <si>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</si>
  <si>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</si>
  <si>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</si>
  <si>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</si>
  <si>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</si>
  <si>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</si>
  <si>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</si>
  <si>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</si>
  <si>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</si>
  <si>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</si>
  <si>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</si>
  <si>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</si>
  <si>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</si>
  <si>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</si>
  <si>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</si>
  <si>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</si>
  <si>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</si>
  <si>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</si>
  <si>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</si>
  <si>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</si>
  <si>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</si>
  <si>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</si>
  <si>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</si>
  <si>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</si>
  <si>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</si>
  <si>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</si>
  <si>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</si>
  <si>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</si>
  <si>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</si>
  <si>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</si>
  <si>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</si>
  <si>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</si>
  <si>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</si>
  <si>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</si>
  <si>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</si>
  <si>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</si>
  <si>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</si>
  <si>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</si>
  <si>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</si>
  <si>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</si>
  <si>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</si>
  <si>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</si>
  <si>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</si>
  <si>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</si>
  <si>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</si>
  <si>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</si>
  <si>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</si>
  <si>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</si>
  <si>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</si>
  <si>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</si>
  <si>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</si>
  <si>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</si>
  <si>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</si>
  <si>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</si>
  <si>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</si>
  <si>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</si>
  <si>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</si>
  <si>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</si>
  <si>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</si>
  <si>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</si>
  <si>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</si>
  <si>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</si>
  <si>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</si>
  <si>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</si>
  <si>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</si>
  <si>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</si>
  <si>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</si>
  <si>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</si>
  <si>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</si>
  <si>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</si>
  <si>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</si>
  <si>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</si>
  <si>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</si>
  <si>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</si>
  <si>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</si>
  <si>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</si>
  <si>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</si>
  <si>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</si>
  <si>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</si>
  <si>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</si>
  <si>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</si>
  <si>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</si>
  <si>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</si>
  <si>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</si>
  <si>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</si>
  <si>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</si>
  <si>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</si>
  <si>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</si>
  <si>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</si>
  <si>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</si>
  <si>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</si>
  <si>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</si>
  <si>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</si>
  <si>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</si>
  <si>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</si>
  <si>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</si>
  <si>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</si>
  <si>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</si>
  <si>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</si>
  <si>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</si>
  <si>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</si>
  <si>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</si>
  <si>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</si>
  <si>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</si>
  <si>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</si>
  <si>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</si>
  <si>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</si>
  <si>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</si>
  <si>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</si>
  <si>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</si>
  <si>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</si>
  <si>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</si>
  <si>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</si>
  <si>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</si>
  <si>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</si>
  <si>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</si>
  <si>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</si>
  <si>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</si>
  <si>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</si>
  <si>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</si>
  <si>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</si>
  <si>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</si>
  <si>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</si>
  <si>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</si>
  <si>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</si>
  <si>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</si>
  <si>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</si>
  <si>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</si>
  <si>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</si>
  <si>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</si>
  <si>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</si>
  <si>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</si>
  <si>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</si>
  <si>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</si>
  <si>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</si>
  <si>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</si>
  <si>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</si>
  <si>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</si>
  <si>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</si>
  <si>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</si>
  <si>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</si>
  <si>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</si>
  <si>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</si>
  <si>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</si>
  <si>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</si>
  <si>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</si>
  <si>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</si>
  <si>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</si>
  <si>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</si>
  <si>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</si>
  <si>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</si>
  <si>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</si>
  <si>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</si>
  <si>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</si>
  <si>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</si>
  <si>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</si>
  <si>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</si>
  <si>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</si>
  <si>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</si>
  <si>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</si>
  <si>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</si>
  <si>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</si>
  <si>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</si>
  <si>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</si>
  <si>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</si>
  <si>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</si>
  <si>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</si>
  <si>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</si>
  <si>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</si>
  <si>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</si>
  <si>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</si>
  <si>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</si>
  <si>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</si>
  <si>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</si>
  <si>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</si>
  <si>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</si>
  <si>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</si>
  <si>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</si>
  <si>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</si>
  <si>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</si>
  <si>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</si>
  <si>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</si>
  <si>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</si>
  <si>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</si>
  <si>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</si>
  <si>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</si>
  <si>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</si>
  <si>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</si>
  <si>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</si>
  <si>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</si>
  <si>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</si>
  <si>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</si>
  <si>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</si>
  <si>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</si>
  <si>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</si>
  <si>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</si>
  <si>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</si>
  <si>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</si>
  <si>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</si>
  <si>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</si>
  <si>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</si>
  <si>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</si>
  <si>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</si>
  <si>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</si>
  <si>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</si>
  <si>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</si>
  <si>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</si>
  <si>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</si>
  <si>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</si>
  <si>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</si>
  <si>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</si>
  <si>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</si>
  <si>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</si>
  <si>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</si>
  <si>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</si>
  <si>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</si>
  <si>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</si>
  <si>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</si>
  <si>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</si>
  <si>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</si>
  <si>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</si>
  <si>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</si>
  <si>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</si>
  <si>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</si>
  <si>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</si>
  <si>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</si>
  <si>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</si>
  <si>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</si>
  <si>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</si>
  <si>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</si>
  <si>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</si>
  <si>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</si>
  <si>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</si>
  <si>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</si>
  <si>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</si>
  <si>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</si>
  <si>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</si>
  <si>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</si>
  <si>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</si>
  <si>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</si>
  <si>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</si>
  <si>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</si>
  <si>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</si>
  <si>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</si>
  <si>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</si>
  <si>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</si>
  <si>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</si>
  <si>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</si>
  <si>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</si>
  <si>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</si>
  <si>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</si>
  <si>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</si>
  <si>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</si>
  <si>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</si>
  <si>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</si>
  <si>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</si>
  <si>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</si>
  <si>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</si>
  <si>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</si>
  <si>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</si>
  <si>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</si>
  <si>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</si>
  <si>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</si>
  <si>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</si>
  <si>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</si>
  <si>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</si>
  <si>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</si>
  <si>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</si>
  <si>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</si>
  <si>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</si>
  <si>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</si>
  <si>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</si>
  <si>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</si>
  <si>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</si>
  <si>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</si>
  <si>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</si>
  <si>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</si>
  <si>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</si>
  <si>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</si>
  <si>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</si>
  <si>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</si>
  <si>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</si>
  <si>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</si>
  <si>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</si>
  <si>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</si>
  <si>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</si>
  <si>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</si>
  <si>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</si>
  <si>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</si>
  <si>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</si>
  <si>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</si>
  <si>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</si>
  <si>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</si>
  <si>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</si>
  <si>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</si>
  <si>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</si>
  <si>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</si>
  <si>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</si>
  <si>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</si>
  <si>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</si>
  <si>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</si>
  <si>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</si>
  <si>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</si>
  <si>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</si>
  <si>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</si>
  <si>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</si>
  <si>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</si>
  <si>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</si>
  <si>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</si>
  <si>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</si>
  <si>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</si>
  <si>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</si>
  <si>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</si>
  <si>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</si>
  <si>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</si>
  <si>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</si>
  <si>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</si>
  <si>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</si>
  <si>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</si>
  <si>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</si>
  <si>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</si>
  <si>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</si>
  <si>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</si>
  <si>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</si>
  <si>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</si>
  <si>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</si>
  <si>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</si>
  <si>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</si>
  <si>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</si>
  <si>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</si>
  <si>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</si>
  <si>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</si>
  <si>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</si>
  <si>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</si>
  <si>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</si>
  <si>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</si>
  <si>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</si>
  <si>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</si>
  <si>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</si>
  <si>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</si>
  <si>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</si>
  <si>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</si>
  <si>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</si>
  <si>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</si>
  <si>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</si>
  <si>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</si>
  <si>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</si>
  <si>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</si>
  <si>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</si>
  <si>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</si>
  <si>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</si>
  <si>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</si>
  <si>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</si>
  <si>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</si>
  <si>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</si>
  <si>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</si>
  <si>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</si>
  <si>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</si>
  <si>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</si>
  <si>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</si>
  <si>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</si>
  <si>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</si>
  <si>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</si>
  <si>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</si>
  <si>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</si>
  <si>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</si>
  <si>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</si>
  <si>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</si>
  <si>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</si>
  <si>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</si>
  <si>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</si>
  <si>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</si>
  <si>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</si>
  <si>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</si>
  <si>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</si>
  <si>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</si>
  <si>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</si>
  <si>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</si>
  <si>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</si>
  <si>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</si>
  <si>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</si>
  <si>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</si>
  <si>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</si>
  <si>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</si>
  <si>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</si>
  <si>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</si>
  <si>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</si>
  <si>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</si>
  <si>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</si>
  <si>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</si>
  <si>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</si>
  <si>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</si>
  <si>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</si>
  <si>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</si>
  <si>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</si>
  <si>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</si>
  <si>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</si>
  <si>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</si>
  <si>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</si>
  <si>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</si>
  <si>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</si>
  <si>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</si>
  <si>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</si>
  <si>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</si>
  <si>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</si>
  <si>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</si>
  <si>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</si>
  <si>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</si>
  <si>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</si>
  <si>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</si>
  <si>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</si>
  <si>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</si>
  <si>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</si>
  <si>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</si>
  <si>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</si>
  <si>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</si>
  <si>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</si>
  <si>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</si>
  <si>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</si>
  <si>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</si>
  <si>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</si>
  <si>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</si>
  <si>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</si>
  <si>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</si>
  <si>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</si>
  <si>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</si>
  <si>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</si>
  <si>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</si>
  <si>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</si>
  <si>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</si>
  <si>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</si>
  <si>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</si>
  <si>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</si>
  <si>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</si>
  <si>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</si>
  <si>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</si>
  <si>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</si>
  <si>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</si>
  <si>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</si>
  <si>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</si>
  <si>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</si>
  <si>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</si>
  <si>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</si>
  <si>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</si>
  <si>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</si>
  <si>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</si>
  <si>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</si>
  <si>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</si>
  <si>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</si>
  <si>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</si>
  <si>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</si>
  <si>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</si>
  <si>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</si>
  <si>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</si>
  <si>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</si>
  <si>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</si>
  <si>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</si>
  <si>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</si>
  <si>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</si>
  <si>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</si>
  <si>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</si>
  <si>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</si>
  <si>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</si>
  <si>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</si>
  <si>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</si>
  <si>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</si>
  <si>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</si>
  <si>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</si>
  <si>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</si>
  <si>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</si>
  <si>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</si>
  <si>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</si>
  <si>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</si>
  <si>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</si>
  <si>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</si>
  <si>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</si>
  <si>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</si>
  <si>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</si>
  <si>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</si>
  <si>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</si>
  <si>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</si>
  <si>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</si>
  <si>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</si>
  <si>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</si>
  <si>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</si>
  <si>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</si>
  <si>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</si>
  <si>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</si>
  <si>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</si>
  <si>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</si>
  <si>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</si>
  <si>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</si>
  <si>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</si>
  <si>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</si>
  <si>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</si>
  <si>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</si>
  <si>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</si>
  <si>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</si>
  <si>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</si>
  <si>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</si>
  <si>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</si>
  <si>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</si>
  <si>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</si>
  <si>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</si>
  <si>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</si>
  <si>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</si>
  <si>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</si>
  <si>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</si>
  <si>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</si>
  <si>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</si>
  <si>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</si>
  <si>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</si>
  <si>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</si>
  <si>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</si>
  <si>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</si>
  <si>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</si>
  <si>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</si>
  <si>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</si>
  <si>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</si>
  <si>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</si>
  <si>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</si>
  <si>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</si>
  <si>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</si>
  <si>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</si>
  <si>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</si>
  <si>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</si>
  <si>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</si>
  <si>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</si>
  <si>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</si>
  <si>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</si>
  <si>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</si>
  <si>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</si>
  <si>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</si>
  <si>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</si>
  <si>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</si>
  <si>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</si>
  <si>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</si>
  <si>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</si>
  <si>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</si>
  <si>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</si>
  <si>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</si>
  <si>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</si>
  <si>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</si>
  <si>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</si>
  <si>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</si>
  <si>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</si>
  <si>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</si>
  <si>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</si>
  <si>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</si>
  <si>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</si>
  <si>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</si>
  <si>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</si>
  <si>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</si>
  <si>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</si>
  <si>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</si>
  <si>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</si>
  <si>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</si>
  <si>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</si>
  <si>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</si>
  <si>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</si>
  <si>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</si>
  <si>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</si>
  <si>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</si>
  <si>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</si>
  <si>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</si>
  <si>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</si>
  <si>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</si>
  <si>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</si>
  <si>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</si>
  <si>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</si>
  <si>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</si>
  <si>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</si>
  <si>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</si>
  <si>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</si>
  <si>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</si>
  <si>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</si>
  <si>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</si>
  <si>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</si>
  <si>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</si>
  <si>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</si>
  <si>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</si>
  <si>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</si>
  <si>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</si>
  <si>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</si>
  <si>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</si>
  <si>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</si>
  <si>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</si>
  <si>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</si>
  <si>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</si>
  <si>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</si>
  <si>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</si>
  <si>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</si>
  <si>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</si>
  <si>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</si>
  <si>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</si>
  <si>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</si>
  <si>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</si>
  <si>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</si>
  <si>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</si>
  <si>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</si>
  <si>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</si>
  <si>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</si>
  <si>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</si>
  <si>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</si>
  <si>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</si>
  <si>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</si>
  <si>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</si>
  <si>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</si>
  <si>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</si>
  <si>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</si>
  <si>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</si>
  <si>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</si>
  <si>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</si>
  <si>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</si>
  <si>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</si>
  <si>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</si>
  <si>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</si>
  <si>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</si>
  <si>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</si>
  <si>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</si>
  <si>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</si>
  <si>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</si>
  <si>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</si>
  <si>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</si>
  <si>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</si>
  <si>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</si>
  <si>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</si>
  <si>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</si>
  <si>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</si>
  <si>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</si>
  <si>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</si>
  <si>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</si>
  <si>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</si>
  <si>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</si>
  <si>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</si>
  <si>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</si>
  <si>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</si>
  <si>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</si>
  <si>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</si>
  <si>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</si>
  <si>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</si>
  <si>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</si>
  <si>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</si>
  <si>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</si>
  <si>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</si>
  <si>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</si>
  <si>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</si>
  <si>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</si>
  <si>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</si>
  <si>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</si>
  <si>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</si>
  <si>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</si>
  <si>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</si>
  <si>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</si>
  <si>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</si>
  <si>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</si>
  <si>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</si>
  <si>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</si>
  <si>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</si>
  <si>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</si>
  <si>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</si>
  <si>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</si>
  <si>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</si>
  <si>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</si>
  <si>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</si>
  <si>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</si>
  <si>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</si>
  <si>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</si>
  <si>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</si>
  <si>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</si>
  <si>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</si>
  <si>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</si>
  <si>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</si>
  <si>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</si>
  <si>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</si>
  <si>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</si>
  <si>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</si>
  <si>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</si>
  <si>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</si>
  <si>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</si>
  <si>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</si>
  <si>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</si>
  <si>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</si>
  <si>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</si>
  <si>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</si>
  <si>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</si>
  <si>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</si>
  <si>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</si>
  <si>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</si>
  <si>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</si>
  <si>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</si>
  <si>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</si>
  <si>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</si>
  <si>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</si>
  <si>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</si>
  <si>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</si>
  <si>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</si>
  <si>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</si>
  <si>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</si>
  <si>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</si>
  <si>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</si>
  <si>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</si>
  <si>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</si>
  <si>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</si>
  <si>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</si>
  <si>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</si>
  <si>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</si>
  <si>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</si>
  <si>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</si>
  <si>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</si>
  <si>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</si>
  <si>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</si>
  <si>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</si>
  <si>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</si>
  <si>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</si>
  <si>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</si>
  <si>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</si>
  <si>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</si>
  <si>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</si>
  <si>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</si>
  <si>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</si>
  <si>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</si>
  <si>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</si>
  <si>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</si>
  <si>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</si>
  <si>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</si>
  <si>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</si>
  <si>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</si>
  <si>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</si>
  <si>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</si>
  <si>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</si>
  <si>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</si>
  <si>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</si>
  <si>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</si>
  <si>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</si>
  <si>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</si>
  <si>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</si>
  <si>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</si>
  <si>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</si>
  <si>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</si>
  <si>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</si>
  <si>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</si>
  <si>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</si>
  <si>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</si>
  <si>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</si>
  <si>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</si>
  <si>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</si>
  <si>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</si>
  <si>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</si>
  <si>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</si>
  <si>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</si>
  <si>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</si>
  <si>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</si>
  <si>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</si>
  <si>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</si>
  <si>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</si>
  <si>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</si>
  <si>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</si>
  <si>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</si>
  <si>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</si>
  <si>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</si>
  <si>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</si>
  <si>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</si>
  <si>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</si>
  <si>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</si>
  <si>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</si>
  <si>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</si>
  <si>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</si>
  <si>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</si>
  <si>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</si>
  <si>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</si>
  <si>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</si>
  <si>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</si>
  <si>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</si>
  <si>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</si>
  <si>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</si>
  <si>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</si>
  <si>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</si>
  <si>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</si>
  <si>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</si>
  <si>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</si>
  <si>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</si>
  <si>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</si>
  <si>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</si>
  <si>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</si>
  <si>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</si>
  <si>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</si>
  <si>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</si>
  <si>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</si>
  <si>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</si>
  <si>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</si>
  <si>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</si>
  <si>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</si>
  <si>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</si>
  <si>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</si>
  <si>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</si>
  <si>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</si>
  <si>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</si>
  <si>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</si>
  <si>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</si>
  <si>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</si>
  <si>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</si>
  <si>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</si>
  <si>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</si>
  <si>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</si>
  <si>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</si>
  <si>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</si>
  <si>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</si>
  <si>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</si>
  <si>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</si>
  <si>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</si>
  <si>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</si>
  <si>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</si>
  <si>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</si>
  <si>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</si>
  <si>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</si>
  <si>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</si>
  <si>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</si>
  <si>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</si>
  <si>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</si>
  <si>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</si>
  <si>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</si>
  <si>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</si>
  <si>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</si>
  <si>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</si>
  <si>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</si>
  <si>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</si>
  <si>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</si>
  <si>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</si>
  <si>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</si>
  <si>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</si>
  <si>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</si>
  <si>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</si>
  <si>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</si>
  <si>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</si>
  <si>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</si>
  <si>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</si>
  <si>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</si>
  <si>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</si>
  <si>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</si>
  <si>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</si>
  <si>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</si>
  <si>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</si>
  <si>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</si>
  <si>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</si>
  <si>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</si>
  <si>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</si>
  <si>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</si>
  <si>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</si>
  <si>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</si>
  <si>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</si>
  <si>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</si>
  <si>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</si>
  <si>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</si>
  <si>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</si>
  <si>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</si>
  <si>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</si>
  <si>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</si>
  <si>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</si>
  <si>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</si>
  <si>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</si>
  <si>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</si>
  <si>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</si>
  <si>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</si>
  <si>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</si>
  <si>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</si>
  <si>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</si>
  <si>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</si>
  <si>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</si>
  <si>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</si>
  <si>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</si>
  <si>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</si>
  <si>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</si>
  <si>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</si>
  <si>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</si>
  <si>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</si>
  <si>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</si>
  <si>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</si>
  <si>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</si>
  <si>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</si>
  <si>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</si>
  <si>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</si>
  <si>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</si>
  <si>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</si>
  <si>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</si>
  <si>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</si>
  <si>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</si>
  <si>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</si>
  <si>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</si>
  <si>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</si>
  <si>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</si>
  <si>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</si>
  <si>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</si>
  <si>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</si>
  <si>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</si>
  <si>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</si>
  <si>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</si>
  <si>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</si>
  <si>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</si>
  <si>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</si>
  <si>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</si>
  <si>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</si>
  <si>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</si>
  <si>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</si>
  <si>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</si>
  <si>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</si>
  <si>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</si>
  <si>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</si>
  <si>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</si>
  <si>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</si>
  <si>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</si>
  <si>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</si>
  <si>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</si>
  <si>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</si>
  <si>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</si>
  <si>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</si>
  <si>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</si>
  <si>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</si>
  <si>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</si>
  <si>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</si>
  <si>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</si>
  <si>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</si>
  <si>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</si>
  <si>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</si>
  <si>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</si>
  <si>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</si>
  <si>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</si>
  <si>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</si>
  <si>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</si>
  <si>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</si>
  <si>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</si>
  <si>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</si>
  <si>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</si>
  <si>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</si>
  <si>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</si>
  <si>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</si>
  <si>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</si>
  <si>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</si>
  <si>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</si>
  <si>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</si>
  <si>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</si>
  <si>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</si>
  <si>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</si>
  <si>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</si>
  <si>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</si>
  <si>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</si>
  <si>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</si>
  <si>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</si>
  <si>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</si>
  <si>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</si>
  <si>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</si>
  <si>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</si>
  <si>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</si>
  <si>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</si>
  <si>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</si>
  <si>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</si>
  <si>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</si>
  <si>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</si>
  <si>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</si>
  <si>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</si>
  <si>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</si>
  <si>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</si>
  <si>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</si>
  <si>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</si>
  <si>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</si>
  <si>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</si>
  <si>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</si>
  <si>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</si>
  <si>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</si>
  <si>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</si>
  <si>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</si>
  <si>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</si>
  <si>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</si>
  <si>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</si>
  <si>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</si>
  <si>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</si>
  <si>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</si>
  <si>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</si>
  <si>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</si>
  <si>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</si>
  <si>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</si>
  <si>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</si>
  <si>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</si>
  <si>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</si>
  <si>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</si>
  <si>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</si>
  <si>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</si>
  <si>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</si>
  <si>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</si>
  <si>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</si>
  <si>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</si>
  <si>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</si>
  <si>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</si>
  <si>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</si>
  <si>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</si>
  <si>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</si>
  <si>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</si>
  <si>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</si>
  <si>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</si>
  <si>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</si>
  <si>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</si>
  <si>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</si>
  <si>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</si>
  <si>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</si>
  <si>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</si>
  <si>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</si>
  <si>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</si>
  <si>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</si>
  <si>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</si>
  <si>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</si>
  <si>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</si>
  <si>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</si>
  <si>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</si>
  <si>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</si>
  <si>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</si>
  <si>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</si>
  <si>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</si>
  <si>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</si>
  <si>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</si>
  <si>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</si>
  <si>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</si>
  <si>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</si>
  <si>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</si>
  <si>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</si>
  <si>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</si>
  <si>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</si>
  <si>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</si>
  <si>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</si>
  <si>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</si>
  <si>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</si>
  <si>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</si>
  <si>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</si>
  <si>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</si>
  <si>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</si>
  <si>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</si>
  <si>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</si>
  <si>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</si>
  <si>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</si>
  <si>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</si>
  <si>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</si>
  <si>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</si>
  <si>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</si>
  <si>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</si>
  <si>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</si>
  <si>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</si>
  <si>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</si>
  <si>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</si>
  <si>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</si>
  <si>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</si>
  <si>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</si>
  <si>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</si>
  <si>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</si>
  <si>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</si>
  <si>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</si>
  <si>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</si>
  <si>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</si>
  <si>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</si>
  <si>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</si>
  <si>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</si>
  <si>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</si>
  <si>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</si>
  <si>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</si>
  <si>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</si>
  <si>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</si>
  <si>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</si>
  <si>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</si>
  <si>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</si>
  <si>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</si>
  <si>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</si>
  <si>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</si>
  <si>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</si>
  <si>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</si>
  <si>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</si>
  <si>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</si>
  <si>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</si>
  <si>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</si>
  <si>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</si>
  <si>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</si>
  <si>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</si>
  <si>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</si>
  <si>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</si>
  <si>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</si>
  <si>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</si>
  <si>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</si>
  <si>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</si>
  <si>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</si>
  <si>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</si>
  <si>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</si>
  <si>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</si>
  <si>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</si>
  <si>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</si>
  <si>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</si>
  <si>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</si>
  <si>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</si>
  <si>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</si>
  <si>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</si>
  <si>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</si>
  <si>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</si>
  <si>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</si>
  <si>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</si>
  <si>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</si>
  <si>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</si>
  <si>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</si>
  <si>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</si>
  <si>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</si>
  <si>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</si>
  <si>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</si>
  <si>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</si>
  <si>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</si>
  <si>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</si>
  <si>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</si>
  <si>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</si>
  <si>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</si>
  <si>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</si>
  <si>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</si>
  <si>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</si>
  <si>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</si>
  <si>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</si>
  <si>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</si>
  <si>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</si>
  <si>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</si>
  <si>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</si>
  <si>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</si>
  <si>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</si>
  <si>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</si>
  <si>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</si>
  <si>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</si>
  <si>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</si>
  <si>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</si>
  <si>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</si>
  <si>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</si>
  <si>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</si>
  <si>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</si>
  <si>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</si>
  <si>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</si>
  <si>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</si>
  <si>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</si>
  <si>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</si>
  <si>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</si>
  <si>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</si>
  <si>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</si>
  <si>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</si>
  <si>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</si>
  <si>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</si>
  <si>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</si>
  <si>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</si>
  <si>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</si>
  <si>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</si>
  <si>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</si>
  <si>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</si>
  <si>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</si>
  <si>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</si>
  <si>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</si>
  <si>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</si>
  <si>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</si>
  <si>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</si>
  <si>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</si>
  <si>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</si>
  <si>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</si>
  <si>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</si>
  <si>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</si>
  <si>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</si>
  <si>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</si>
  <si>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</si>
  <si>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</si>
  <si>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</si>
  <si>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</si>
  <si>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</si>
  <si>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</si>
  <si>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</si>
  <si>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</si>
  <si>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</si>
  <si>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</si>
  <si>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</si>
  <si>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</si>
  <si>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</si>
  <si>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</si>
  <si>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</si>
  <si>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</si>
  <si>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</si>
  <si>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</si>
  <si>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</si>
  <si>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</si>
  <si>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</si>
  <si>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</si>
  <si>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</si>
  <si>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</si>
  <si>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</si>
  <si>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</si>
  <si>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</si>
  <si>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</si>
  <si>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</si>
  <si>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</si>
  <si>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</si>
  <si>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</si>
  <si>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</si>
  <si>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</si>
  <si>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</si>
  <si>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</si>
  <si>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</si>
  <si>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</si>
  <si>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</si>
  <si>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</si>
  <si>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</si>
  <si>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</si>
  <si>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</si>
  <si>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</si>
  <si>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</si>
  <si>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</si>
  <si>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</si>
  <si>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</si>
  <si>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</si>
  <si>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</si>
  <si>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</si>
  <si>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</si>
  <si>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</si>
  <si>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</si>
  <si>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</si>
  <si>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</si>
  <si>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</si>
  <si>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</si>
  <si>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</si>
  <si>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</si>
  <si>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</si>
  <si>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</si>
  <si>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</si>
  <si>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</si>
  <si>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</si>
  <si>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</si>
  <si>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</si>
  <si>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</si>
  <si>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</si>
  <si>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</si>
  <si>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</si>
  <si>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</si>
  <si>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</si>
  <si>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</si>
  <si>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</si>
  <si>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</si>
  <si>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</si>
  <si>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</si>
  <si>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</si>
  <si>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</si>
  <si>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</si>
  <si>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</si>
  <si>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</si>
  <si>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</si>
  <si>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</si>
  <si>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</si>
  <si>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</si>
  <si>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</si>
  <si>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</si>
  <si>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</si>
  <si>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</si>
  <si>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</si>
  <si>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</si>
  <si>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</si>
  <si>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</si>
  <si>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</si>
  <si>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</si>
  <si>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</si>
  <si>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</si>
  <si>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</si>
  <si>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</si>
  <si>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</si>
  <si>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</si>
  <si>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</si>
  <si>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</si>
  <si>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</si>
  <si>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</si>
  <si>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</si>
  <si>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</si>
  <si>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</si>
  <si>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</si>
  <si>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</si>
  <si>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</si>
  <si>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</si>
  <si>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</si>
  <si>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</si>
  <si>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</si>
  <si>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</si>
  <si>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</si>
  <si>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</si>
  <si>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</si>
  <si>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</si>
  <si>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</si>
  <si>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</si>
  <si>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</si>
  <si>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</si>
  <si>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</si>
  <si>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</si>
  <si>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</si>
  <si>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</si>
  <si>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</si>
  <si>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</si>
  <si>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</si>
  <si>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</si>
  <si>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</si>
  <si>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</si>
  <si>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</si>
  <si>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</si>
  <si>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</si>
  <si>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</si>
  <si>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</si>
  <si>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</si>
  <si>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</si>
  <si>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</si>
  <si>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</si>
  <si>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</si>
  <si>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</si>
  <si>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</si>
  <si>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</si>
  <si>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</si>
  <si>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</si>
  <si>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</si>
  <si>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</si>
  <si>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</si>
  <si>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</si>
  <si>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</si>
  <si>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</si>
  <si>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</si>
  <si>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</si>
  <si>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</si>
  <si>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</si>
  <si>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</si>
  <si>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</si>
  <si>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</si>
  <si>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</si>
  <si>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</si>
  <si>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</si>
  <si>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</si>
  <si>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</si>
  <si>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</si>
  <si>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</si>
  <si>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</si>
  <si>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</si>
  <si>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</si>
  <si>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</si>
  <si>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</si>
  <si>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</si>
  <si>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</si>
  <si>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</si>
  <si>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</si>
  <si>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</si>
  <si>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</si>
  <si>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</si>
  <si>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</si>
  <si>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</si>
  <si>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</si>
  <si>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</si>
  <si>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</si>
  <si>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</si>
  <si>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</si>
  <si>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</si>
  <si>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</si>
  <si>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</si>
  <si>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</si>
  <si>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</si>
  <si>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</si>
  <si>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</si>
  <si>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</si>
  <si>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</si>
  <si>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</si>
  <si>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</si>
  <si>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</si>
  <si>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</si>
  <si>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</si>
  <si>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</si>
  <si>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</si>
  <si>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</si>
  <si>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</si>
  <si>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</si>
  <si>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</si>
  <si>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</si>
  <si>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</si>
  <si>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</si>
  <si>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</si>
  <si>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</si>
  <si>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</si>
  <si>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</si>
  <si>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</si>
  <si>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</si>
  <si>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</si>
  <si>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</si>
  <si>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</si>
  <si>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</si>
  <si>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</si>
  <si>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</si>
  <si>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</si>
  <si>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</si>
  <si>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</si>
  <si>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</si>
  <si>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</si>
  <si>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</si>
  <si>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</si>
  <si>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</si>
  <si>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</si>
  <si>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</si>
  <si>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</si>
  <si>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</si>
  <si>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</si>
  <si>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</si>
  <si>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</si>
  <si>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</si>
  <si>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</si>
  <si>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</si>
  <si>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</si>
  <si>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</si>
  <si>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</si>
  <si>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</si>
  <si>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</si>
  <si>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</si>
  <si>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</si>
  <si>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</si>
  <si>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</si>
  <si>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</si>
  <si>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</si>
  <si>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</si>
  <si>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</si>
  <si>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</si>
  <si>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</si>
  <si>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</si>
  <si>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</si>
  <si>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</si>
  <si>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</si>
  <si>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</si>
  <si>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</si>
  <si>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</si>
  <si>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</si>
  <si>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</si>
  <si>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</si>
  <si>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</si>
  <si>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</si>
  <si>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</si>
  <si>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</si>
  <si>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</si>
  <si>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</si>
  <si>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</si>
  <si>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</si>
  <si>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</si>
  <si>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</si>
  <si>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</si>
  <si>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</si>
  <si>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</si>
  <si>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</si>
  <si>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</si>
  <si>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</si>
  <si>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</si>
  <si>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</si>
  <si>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</si>
  <si>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</si>
  <si>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</si>
  <si>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</si>
  <si>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</si>
  <si>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</si>
  <si>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</si>
  <si>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</si>
  <si>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</si>
  <si>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</si>
  <si>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</si>
  <si>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</si>
  <si>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</si>
  <si>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</si>
  <si>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</si>
  <si>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</si>
  <si>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</si>
  <si>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</si>
  <si>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</si>
  <si>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</si>
  <si>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</si>
  <si>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</si>
  <si>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</si>
  <si>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</si>
  <si>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</si>
  <si>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</si>
  <si>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</si>
  <si>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</si>
  <si>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</si>
  <si>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</si>
  <si>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</si>
  <si>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</si>
  <si>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</si>
  <si>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</si>
  <si>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</si>
  <si>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</si>
  <si>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</si>
  <si>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</si>
  <si>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</si>
  <si>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</si>
  <si>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</si>
  <si>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</si>
  <si>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</si>
  <si>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</si>
  <si>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</si>
  <si>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</si>
  <si>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</si>
  <si>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</si>
  <si>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</si>
  <si>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</si>
  <si>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</si>
  <si>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</si>
  <si>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</si>
  <si>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</si>
  <si>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</si>
  <si>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</si>
  <si>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</si>
  <si>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</si>
  <si>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</si>
  <si>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</si>
  <si>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</si>
  <si>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</si>
  <si>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</si>
  <si>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</si>
  <si>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</si>
  <si>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</si>
  <si>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</si>
  <si>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</si>
  <si>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</si>
  <si>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</si>
  <si>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</si>
  <si>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</si>
  <si>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</si>
  <si>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</si>
  <si>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</si>
  <si>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</si>
  <si>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</si>
  <si>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</si>
  <si>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</si>
  <si>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</si>
  <si>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</si>
  <si>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</si>
  <si>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</si>
  <si>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</si>
  <si>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</si>
  <si>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</si>
  <si>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</si>
  <si>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</si>
  <si>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</si>
  <si>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</si>
  <si>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</si>
  <si>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</si>
  <si>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</si>
  <si>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</si>
  <si>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</si>
  <si>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</si>
  <si>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</si>
  <si>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</si>
  <si>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</si>
  <si>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</si>
  <si>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</si>
  <si>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</si>
  <si>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</si>
  <si>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</si>
  <si>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</si>
  <si>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</si>
  <si>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</si>
  <si>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</si>
  <si>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</si>
  <si>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</si>
  <si>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</si>
  <si>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</si>
  <si>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</si>
  <si>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</si>
  <si>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</si>
  <si>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</si>
  <si>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</si>
  <si>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</si>
  <si>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</si>
  <si>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</si>
  <si>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</si>
  <si>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</si>
  <si>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</si>
  <si>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</si>
  <si>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</si>
  <si>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</si>
  <si>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</si>
  <si>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</si>
  <si>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</si>
  <si>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</si>
  <si>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</si>
  <si>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</si>
  <si>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</si>
  <si>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</si>
  <si>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</si>
  <si>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</si>
  <si>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</si>
  <si>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</si>
  <si>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</si>
  <si>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</si>
  <si>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</si>
  <si>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</si>
  <si>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</si>
  <si>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</si>
  <si>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</si>
  <si>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</si>
  <si>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</si>
  <si>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</si>
  <si>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</si>
  <si>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</si>
  <si>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</si>
  <si>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</si>
  <si>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</si>
  <si>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</si>
  <si>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</si>
  <si>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</si>
  <si>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</si>
  <si>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</si>
  <si>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</si>
  <si>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</si>
  <si>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</si>
  <si>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</si>
  <si>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</si>
  <si>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</si>
  <si>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</si>
  <si>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</si>
  <si>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</si>
  <si>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</si>
  <si>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</si>
  <si>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</si>
  <si>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</si>
  <si>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</si>
  <si>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</si>
  <si>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</si>
  <si>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</si>
  <si>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</si>
  <si>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</si>
  <si>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</si>
  <si>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</si>
  <si>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</si>
  <si>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</si>
  <si>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</si>
  <si>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</si>
  <si>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</si>
  <si>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</si>
  <si>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</si>
  <si>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</si>
  <si>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</si>
  <si>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</si>
  <si>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</si>
  <si>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</si>
  <si>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</si>
  <si>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</si>
  <si>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</si>
  <si>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</si>
  <si>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</si>
  <si>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</si>
  <si>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</si>
  <si>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</si>
  <si>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</si>
  <si>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</si>
  <si>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</si>
  <si>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</si>
  <si>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</si>
  <si>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</si>
  <si>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</si>
  <si>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</si>
  <si>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</si>
  <si>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</si>
  <si>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</si>
  <si>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</si>
  <si>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</si>
  <si>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</si>
  <si>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</si>
  <si>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</si>
  <si>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</si>
  <si>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</si>
  <si>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</si>
  <si>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</si>
  <si>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</si>
  <si>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</si>
  <si>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</si>
  <si>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</si>
  <si>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</si>
  <si>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</si>
  <si>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</si>
  <si>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</si>
  <si>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</si>
  <si>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</si>
  <si>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</si>
  <si>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</si>
  <si>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</si>
  <si>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</si>
  <si>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</si>
  <si>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</si>
  <si>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</si>
  <si>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</si>
  <si>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</si>
  <si>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</si>
  <si>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</si>
  <si>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</si>
  <si>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</si>
  <si>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</si>
  <si>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</si>
  <si>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</si>
  <si>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</si>
  <si>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</si>
  <si>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</si>
  <si>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</si>
  <si>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</si>
  <si>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</si>
  <si>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</si>
  <si>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</si>
  <si>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</si>
  <si>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</si>
  <si>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</si>
  <si>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</si>
  <si>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</si>
  <si>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</si>
  <si>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</si>
  <si>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</si>
  <si>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</si>
  <si>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</si>
  <si>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</si>
  <si>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</si>
  <si>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</si>
  <si>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</si>
  <si>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</si>
  <si>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</si>
  <si>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</si>
  <si>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</si>
  <si>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</si>
  <si>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</si>
  <si>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</si>
  <si>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</si>
  <si>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</si>
  <si>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</si>
  <si>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</si>
  <si>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</si>
  <si>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</si>
  <si>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</si>
  <si>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</si>
  <si>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</si>
  <si>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</si>
  <si>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</si>
  <si>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</si>
  <si>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</si>
  <si>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</si>
  <si>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</si>
  <si>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</si>
  <si>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</si>
  <si>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</si>
  <si>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</si>
  <si>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</si>
  <si>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</si>
  <si>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</si>
  <si>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</si>
  <si>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</si>
  <si>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</si>
  <si>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</si>
  <si>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</si>
  <si>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</si>
  <si>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</si>
  <si>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</si>
  <si>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</si>
  <si>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</si>
  <si>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</si>
  <si>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</si>
  <si>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</si>
  <si>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</si>
  <si>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</si>
  <si>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</si>
  <si>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</si>
  <si>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</si>
  <si>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</si>
  <si>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</si>
  <si>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</si>
  <si>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</si>
  <si>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</si>
  <si>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</si>
  <si>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</si>
  <si>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</si>
  <si>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</si>
  <si>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</si>
  <si>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</si>
  <si>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</si>
  <si>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</si>
  <si>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</si>
  <si>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</si>
  <si>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</si>
  <si>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</si>
  <si>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</si>
  <si>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</si>
  <si>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</si>
  <si>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</si>
  <si>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</si>
  <si>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</si>
  <si>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</si>
  <si>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</si>
  <si>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</si>
  <si>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</si>
  <si>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</si>
  <si>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</si>
  <si>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</si>
  <si>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</si>
  <si>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</si>
  <si>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</si>
  <si>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</si>
  <si>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</si>
  <si>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</si>
  <si>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</si>
  <si>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</si>
  <si>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</si>
  <si>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</si>
  <si>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</si>
  <si>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</si>
  <si>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</si>
  <si>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</si>
  <si>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</si>
  <si>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</si>
  <si>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</si>
  <si>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</si>
  <si>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</si>
  <si>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</si>
  <si>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</si>
  <si>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</si>
  <si>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</si>
  <si>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</si>
  <si>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</si>
  <si>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</si>
  <si>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</si>
  <si>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</si>
  <si>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</si>
  <si>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</si>
  <si>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</si>
  <si>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</si>
  <si>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</si>
  <si>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</si>
  <si>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</si>
  <si>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</si>
  <si>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</si>
  <si>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</si>
  <si>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</si>
  <si>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</si>
  <si>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</si>
  <si>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</si>
  <si>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</si>
  <si>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</si>
  <si>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</si>
  <si>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</si>
  <si>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</si>
  <si>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</si>
  <si>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</si>
  <si>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</si>
  <si>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</si>
  <si>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</si>
  <si>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</si>
  <si>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</si>
  <si>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</si>
  <si>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</si>
  <si>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</si>
  <si>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</si>
  <si>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</si>
  <si>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</si>
  <si>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</si>
  <si>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</si>
  <si>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</si>
  <si>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</si>
  <si>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</si>
  <si>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</si>
  <si>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</si>
  <si>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</si>
  <si>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</si>
  <si>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</si>
  <si>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</si>
  <si>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</si>
  <si>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</si>
  <si>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</si>
  <si>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</si>
  <si>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</si>
  <si>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</si>
  <si>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</si>
  <si>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</si>
  <si>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</si>
  <si>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</si>
  <si>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</si>
  <si>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</si>
  <si>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</si>
  <si>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</si>
  <si>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</si>
  <si>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</si>
  <si>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</si>
  <si>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</si>
  <si>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</si>
  <si>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</si>
  <si>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</si>
  <si>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</si>
  <si>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</si>
  <si>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</si>
  <si>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</si>
  <si>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</si>
  <si>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</si>
  <si>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</si>
  <si>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</si>
  <si>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</si>
  <si>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</si>
  <si>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</si>
  <si>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</si>
  <si>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</si>
  <si>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</si>
  <si>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</si>
  <si>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</si>
  <si>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</si>
  <si>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</si>
  <si>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</si>
  <si>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</si>
  <si>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</si>
  <si>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</si>
  <si>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</si>
  <si>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</si>
  <si>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</si>
  <si>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</si>
  <si>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</si>
  <si>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</si>
  <si>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</si>
  <si>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</si>
  <si>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</si>
  <si>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</si>
  <si>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</si>
  <si>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</si>
  <si>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</si>
  <si>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</si>
  <si>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</si>
  <si>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</si>
  <si>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</si>
  <si>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</si>
  <si>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</si>
  <si>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</si>
  <si>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</si>
  <si>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</si>
  <si>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</si>
  <si>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</si>
  <si>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</si>
  <si>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</si>
  <si>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</si>
  <si>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</si>
  <si>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</si>
  <si>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</si>
  <si>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</si>
  <si>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</si>
  <si>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</si>
  <si>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</si>
  <si>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</si>
  <si>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</si>
  <si>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</si>
  <si>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</si>
  <si>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</si>
  <si>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</si>
  <si>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</si>
  <si>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</si>
  <si>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</si>
  <si>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</si>
  <si>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</si>
  <si>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</si>
  <si>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</si>
  <si>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</si>
  <si>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</si>
  <si>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</si>
  <si>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</si>
  <si>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</si>
  <si>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</si>
  <si>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</si>
  <si>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</si>
  <si>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</si>
  <si>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</si>
  <si>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</si>
  <si>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</si>
  <si>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</si>
  <si>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</si>
  <si>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</si>
  <si>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</si>
  <si>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</si>
  <si>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</si>
  <si>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</si>
  <si>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</si>
  <si>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</si>
  <si>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</si>
  <si>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</si>
  <si>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</si>
  <si>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</si>
  <si>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</si>
  <si>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</si>
  <si>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</si>
  <si>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</si>
  <si>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</si>
  <si>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</si>
  <si>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</si>
  <si>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</si>
  <si>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</si>
  <si>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</si>
  <si>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</si>
  <si>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</si>
  <si>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</si>
  <si>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</si>
  <si>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</si>
  <si>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</si>
  <si>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</si>
  <si>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</si>
  <si>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</si>
  <si>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</si>
  <si>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</si>
  <si>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</si>
  <si>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</si>
  <si>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</si>
  <si>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</si>
  <si>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</si>
  <si>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</si>
  <si>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</si>
  <si>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</si>
  <si>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</si>
  <si>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</si>
  <si>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</si>
  <si>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</si>
  <si>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</si>
  <si>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</si>
  <si>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</si>
  <si>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</si>
  <si>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</si>
  <si>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</si>
  <si>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</si>
  <si>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</si>
  <si>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</si>
  <si>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</si>
  <si>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</si>
  <si>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</si>
  <si>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</si>
  <si>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</si>
  <si>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</si>
  <si>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</si>
  <si>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</si>
  <si>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</si>
  <si>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</si>
  <si>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</si>
  <si>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</si>
  <si>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</si>
  <si>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</si>
  <si>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</si>
  <si>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</si>
  <si>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</si>
  <si>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</si>
  <si>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</si>
  <si>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</si>
  <si>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</si>
  <si>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</si>
  <si>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</si>
  <si>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</si>
  <si>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</si>
  <si>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</si>
  <si>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</si>
  <si>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</si>
  <si>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</si>
  <si>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</si>
  <si>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</si>
  <si>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</si>
  <si>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</si>
  <si>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</si>
  <si>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</si>
  <si>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</si>
  <si>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</si>
  <si>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</si>
  <si>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</si>
  <si>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</si>
  <si>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</si>
  <si>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</si>
  <si>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</si>
  <si>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</si>
  <si>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</si>
  <si>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</si>
  <si>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</si>
  <si>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</si>
  <si>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</si>
  <si>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</si>
  <si>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</si>
  <si>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</si>
  <si>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</si>
  <si>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</si>
  <si>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</si>
  <si>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</si>
  <si>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</si>
  <si>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</si>
  <si>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</si>
  <si>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</si>
  <si>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</si>
  <si>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</si>
  <si>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</si>
  <si>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</si>
  <si>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</si>
  <si>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</si>
  <si>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</si>
  <si>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</si>
  <si>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</si>
  <si>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</si>
  <si>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</si>
  <si>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</si>
  <si>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</si>
  <si>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</si>
  <si>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</si>
  <si>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</si>
  <si>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</si>
  <si>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</si>
  <si>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</si>
  <si>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</si>
  <si>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</si>
  <si>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</si>
  <si>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</si>
  <si>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</si>
  <si>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</si>
  <si>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</si>
  <si>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</si>
  <si>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</si>
  <si>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</si>
  <si>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</si>
  <si>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</si>
  <si>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</si>
  <si>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</si>
  <si>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</si>
  <si>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</si>
  <si>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</si>
  <si>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</si>
  <si>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</si>
  <si>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</si>
  <si>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</si>
  <si>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</si>
  <si>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</si>
  <si>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</si>
  <si>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</si>
  <si>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</si>
  <si>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</si>
  <si>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</si>
  <si>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</si>
  <si>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</si>
  <si>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</si>
  <si>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</si>
  <si>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</si>
  <si>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</si>
  <si>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</si>
  <si>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</si>
  <si>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</si>
  <si>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</si>
  <si>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</si>
  <si>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</si>
  <si>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</si>
  <si>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</si>
  <si>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</si>
  <si>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</si>
  <si>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</si>
  <si>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</si>
  <si>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</si>
  <si>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</si>
  <si>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</si>
  <si>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</si>
  <si>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</si>
  <si>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</si>
  <si>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</si>
  <si>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</si>
  <si>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</si>
  <si>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</si>
  <si>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</si>
  <si>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</si>
  <si>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</si>
  <si>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</si>
  <si>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</si>
  <si>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</si>
  <si>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</si>
  <si>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</si>
  <si>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</si>
  <si>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</si>
  <si>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</si>
  <si>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</si>
  <si>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</si>
  <si>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</si>
  <si>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</si>
  <si>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</si>
  <si>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</si>
  <si>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</si>
  <si>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</si>
  <si>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</si>
  <si>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</si>
  <si>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</si>
  <si>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</si>
  <si>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</si>
  <si>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</si>
  <si>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</si>
  <si>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</si>
  <si>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</si>
  <si>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</si>
  <si>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</si>
  <si>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</si>
  <si>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</si>
  <si>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</si>
  <si>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</si>
  <si>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</si>
  <si>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</si>
  <si>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</si>
  <si>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</si>
  <si>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</si>
  <si>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</si>
  <si>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</si>
  <si>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</si>
  <si>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</si>
  <si>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</si>
  <si>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</si>
  <si>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</si>
  <si>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</si>
  <si>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</si>
  <si>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</si>
  <si>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</si>
  <si>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</si>
  <si>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</si>
  <si>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</si>
  <si>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</si>
  <si>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</si>
  <si>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</si>
  <si>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</si>
  <si>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</si>
  <si>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</si>
  <si>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</si>
  <si>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</si>
  <si>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</si>
  <si>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</si>
  <si>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</si>
  <si>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</si>
  <si>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</si>
  <si>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</si>
  <si>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</si>
  <si>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</si>
  <si>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</si>
  <si>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</si>
  <si>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</si>
  <si>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</si>
  <si>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</si>
  <si>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</si>
  <si>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</si>
  <si>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</si>
  <si>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</si>
  <si>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</si>
  <si>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</si>
  <si>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</si>
  <si>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</si>
  <si>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</si>
  <si>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</si>
  <si>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</si>
  <si>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</si>
  <si>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</si>
  <si>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</si>
  <si>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</si>
  <si>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</si>
  <si>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</si>
  <si>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</si>
  <si>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</si>
  <si>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</si>
  <si>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</si>
  <si>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</si>
  <si>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</si>
  <si>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</si>
  <si>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</si>
  <si>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</si>
  <si>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</si>
  <si>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</si>
  <si>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</si>
  <si>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</si>
  <si>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</si>
  <si>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</si>
  <si>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</si>
  <si>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</si>
  <si>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</si>
  <si>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</si>
  <si>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</si>
  <si>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</si>
  <si>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</si>
  <si>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</si>
  <si>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</si>
  <si>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</si>
  <si>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</si>
  <si>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</si>
  <si>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</si>
  <si>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</si>
  <si>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</si>
  <si>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</si>
  <si>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</si>
  <si>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</si>
  <si>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</si>
  <si>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</si>
  <si>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</si>
  <si>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</si>
  <si>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</si>
  <si>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</si>
  <si>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</si>
  <si>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</si>
  <si>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</si>
  <si>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</si>
  <si>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</si>
  <si>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</si>
  <si>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</si>
  <si>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</si>
  <si>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</si>
  <si>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</si>
  <si>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</si>
  <si>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</si>
  <si>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</si>
  <si>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</si>
  <si>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</si>
  <si>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</si>
  <si>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</si>
  <si>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</si>
  <si>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</si>
  <si>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</si>
  <si>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</si>
  <si>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</si>
  <si>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</si>
  <si>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</si>
  <si>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</si>
  <si>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</si>
  <si>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</si>
  <si>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</si>
  <si>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</si>
  <si>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</si>
  <si>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</si>
  <si>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</si>
  <si>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</si>
  <si>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</si>
  <si>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</si>
  <si>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</si>
  <si>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</si>
  <si>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</si>
  <si>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</si>
  <si>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</si>
  <si>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</si>
  <si>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</si>
  <si>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</si>
  <si>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</si>
  <si>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</si>
  <si>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</si>
  <si>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</si>
  <si>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</si>
  <si>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</si>
  <si>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</si>
  <si>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</si>
  <si>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</si>
  <si>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</si>
  <si>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</si>
  <si>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</si>
  <si>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</si>
  <si>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</si>
  <si>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</si>
  <si>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</si>
  <si>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</si>
  <si>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</si>
  <si>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</si>
  <si>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</si>
  <si>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</si>
  <si>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</si>
  <si>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</si>
  <si>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</si>
  <si>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</si>
  <si>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</si>
  <si>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</si>
  <si>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</si>
  <si>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</si>
  <si>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</si>
  <si>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</si>
  <si>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</si>
  <si>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</si>
  <si>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</si>
  <si>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</si>
  <si>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</si>
  <si>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</si>
  <si>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</si>
  <si>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</si>
  <si>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</si>
  <si>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</si>
  <si>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</si>
  <si>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</si>
  <si>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</si>
  <si>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</si>
  <si>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</si>
  <si>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</si>
  <si>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</si>
  <si>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</si>
  <si>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</si>
  <si>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</si>
  <si>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</si>
  <si>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</si>
  <si>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</si>
  <si>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</si>
  <si>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</si>
  <si>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</si>
  <si>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</si>
  <si>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</si>
  <si>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</si>
  <si>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</si>
  <si>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</si>
  <si>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</si>
  <si>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</si>
  <si>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</si>
  <si>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</si>
  <si>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</si>
  <si>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</si>
  <si>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</si>
  <si>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</si>
  <si>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</si>
  <si>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</si>
  <si>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</si>
  <si>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</si>
  <si>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</si>
  <si>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</si>
  <si>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</si>
  <si>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</si>
  <si>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</si>
  <si>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</si>
  <si>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</si>
  <si>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</si>
  <si>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</si>
  <si>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</si>
  <si>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</si>
  <si>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</si>
  <si>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</si>
  <si>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</si>
  <si>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</si>
  <si>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</si>
  <si>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</si>
  <si>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</si>
  <si>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</si>
  <si>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</si>
  <si>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</si>
  <si>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</si>
  <si>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</si>
  <si>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</si>
  <si>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</si>
  <si>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</si>
  <si>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</si>
  <si>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</si>
  <si>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</si>
  <si>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</si>
  <si>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</si>
  <si>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</si>
  <si>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</si>
  <si>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</si>
  <si>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</si>
  <si>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</si>
  <si>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</si>
  <si>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</si>
  <si>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</si>
  <si>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</si>
  <si>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</si>
  <si>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</si>
  <si>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</si>
  <si>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</si>
  <si>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</si>
  <si>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</si>
  <si>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</si>
  <si>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</si>
  <si>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</si>
  <si>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</si>
  <si>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</si>
  <si>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</si>
  <si>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</si>
  <si>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</si>
  <si>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</si>
  <si>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</si>
  <si>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</si>
  <si>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</si>
  <si>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</si>
  <si>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</si>
  <si>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</si>
  <si>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</si>
  <si>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</si>
  <si>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</si>
  <si>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</si>
  <si>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</si>
  <si>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</si>
  <si>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</si>
  <si>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</si>
  <si>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</si>
  <si>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</si>
  <si>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</si>
  <si>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</si>
  <si>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</si>
  <si>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</si>
  <si>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</si>
  <si>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</si>
  <si>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</si>
  <si>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</si>
  <si>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</si>
  <si>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</si>
  <si>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</si>
  <si>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</si>
  <si>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</si>
  <si>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</si>
  <si>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</si>
  <si>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</si>
  <si>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</si>
  <si>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</si>
  <si>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</si>
  <si>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</si>
  <si>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</si>
  <si>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</si>
  <si>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</si>
  <si>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</si>
  <si>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</si>
  <si>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</si>
  <si>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</si>
  <si>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</si>
  <si>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</si>
  <si>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</si>
  <si>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</si>
  <si>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</si>
  <si>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</si>
  <si>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</si>
  <si>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</si>
  <si>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</si>
  <si>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</si>
  <si>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</si>
  <si>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</si>
  <si>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</si>
  <si>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</si>
  <si>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</si>
  <si>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</si>
  <si>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</si>
  <si>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</si>
  <si>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</si>
  <si>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</si>
  <si>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</si>
  <si>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</si>
  <si>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</si>
  <si>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</si>
  <si>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</si>
  <si>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</si>
  <si>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</si>
  <si>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</si>
  <si>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</si>
  <si>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</si>
  <si>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</si>
  <si>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</si>
  <si>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</si>
  <si>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</si>
  <si>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</si>
  <si>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</si>
  <si>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</si>
  <si>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</si>
  <si>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</si>
  <si>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</si>
  <si>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</si>
  <si>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</si>
  <si>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</si>
  <si>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</si>
  <si>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</si>
  <si>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</si>
  <si>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</si>
  <si>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</si>
  <si>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</si>
  <si>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</si>
  <si>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</si>
  <si>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</si>
  <si>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</si>
  <si>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</si>
  <si>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</si>
  <si>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</si>
  <si>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</si>
  <si>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</si>
  <si>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</si>
  <si>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</si>
  <si>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</si>
  <si>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</si>
  <si>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</si>
  <si>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</si>
  <si>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</si>
  <si>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</si>
  <si>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</si>
  <si>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</si>
  <si>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</si>
  <si>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</si>
  <si>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</si>
  <si>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</si>
  <si>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</si>
  <si>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</si>
  <si>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</si>
  <si>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</si>
  <si>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</si>
  <si>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</si>
  <si>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</si>
  <si>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</si>
  <si>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</si>
  <si>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</si>
  <si>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</si>
  <si>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</si>
  <si>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</si>
  <si>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</si>
  <si>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</si>
  <si>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</si>
  <si>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</si>
  <si>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</si>
  <si>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</si>
  <si>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</si>
  <si>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</si>
  <si>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</si>
  <si>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</si>
  <si>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</si>
  <si>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</si>
  <si>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</si>
  <si>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</si>
  <si>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</si>
  <si>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</si>
  <si>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</si>
  <si>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</si>
  <si>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</si>
  <si>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</si>
  <si>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</si>
  <si>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</si>
  <si>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</si>
  <si>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</si>
  <si>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</si>
  <si>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</si>
  <si>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</si>
  <si>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</si>
  <si>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</si>
  <si>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</si>
  <si>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</si>
  <si>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</si>
  <si>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</si>
  <si>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</si>
  <si>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</si>
  <si>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</si>
  <si>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</si>
  <si>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</si>
  <si>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</si>
  <si>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</si>
  <si>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</si>
  <si>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</si>
  <si>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</si>
  <si>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</si>
  <si>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</si>
  <si>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</si>
  <si>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</si>
  <si>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</si>
  <si>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</si>
  <si>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</si>
  <si>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</si>
  <si>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</si>
  <si>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</si>
  <si>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</si>
  <si>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</si>
  <si>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</si>
  <si>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</si>
  <si>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</si>
  <si>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</si>
  <si>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</si>
  <si>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</si>
  <si>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</si>
  <si>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</si>
  <si>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</si>
  <si>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</si>
  <si>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</si>
  <si>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</si>
  <si>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</si>
  <si>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</si>
  <si>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</si>
  <si>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</si>
  <si>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</si>
  <si>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</si>
  <si>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</si>
  <si>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</si>
  <si>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</si>
  <si>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</si>
  <si>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</si>
  <si>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</si>
  <si>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</si>
  <si>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</si>
  <si>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</si>
  <si>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</si>
  <si>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</si>
  <si>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</si>
  <si>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</si>
  <si>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</si>
  <si>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</si>
  <si>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</si>
  <si>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</si>
  <si>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</si>
  <si>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</si>
  <si>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</si>
  <si>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</si>
  <si>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</si>
  <si>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</si>
  <si>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</si>
  <si>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</si>
  <si>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</si>
  <si>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</si>
  <si>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</si>
  <si>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</si>
  <si>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</si>
  <si>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</si>
  <si>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</si>
  <si>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</si>
  <si>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</si>
  <si>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</si>
  <si>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</si>
  <si>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</si>
  <si>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</si>
  <si>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</si>
  <si>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</si>
  <si>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</si>
  <si>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</si>
  <si>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</si>
  <si>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</si>
  <si>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</si>
  <si>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</si>
  <si>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</si>
  <si>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</si>
  <si>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</si>
  <si>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</si>
  <si>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</si>
  <si>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</si>
  <si>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</si>
  <si>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</si>
  <si>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</si>
  <si>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</si>
  <si>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</si>
  <si>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</si>
  <si>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</si>
  <si>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</si>
  <si>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</si>
  <si>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</si>
  <si>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</si>
  <si>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</si>
  <si>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</si>
  <si>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</si>
  <si>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</si>
  <si>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</si>
  <si>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</si>
  <si>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</si>
  <si>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</si>
  <si>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</si>
  <si>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</si>
  <si>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</si>
  <si>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</si>
  <si>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</si>
  <si>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</si>
  <si>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</si>
  <si>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</si>
  <si>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</si>
  <si>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</si>
  <si>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</si>
  <si>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</si>
  <si>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</si>
  <si>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</si>
  <si>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</si>
  <si>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</si>
  <si>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</si>
  <si>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</si>
  <si>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</si>
  <si>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</si>
  <si>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</si>
  <si>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</si>
  <si>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</si>
  <si>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</si>
  <si>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</si>
  <si>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</si>
  <si>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</si>
  <si>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</si>
  <si>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</si>
  <si>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</si>
  <si>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</si>
  <si>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</si>
  <si>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</si>
  <si>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</si>
  <si>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</si>
  <si>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</si>
  <si>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</si>
  <si>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</si>
  <si>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</si>
  <si>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</si>
  <si>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</si>
  <si>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</si>
  <si>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</si>
  <si>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</si>
  <si>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</si>
  <si>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</si>
  <si>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</si>
  <si>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</si>
  <si>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</si>
  <si>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</si>
  <si>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</si>
  <si>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</si>
  <si>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</si>
  <si>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</si>
  <si>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</si>
  <si>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</si>
  <si>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</si>
  <si>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</si>
  <si>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</si>
  <si>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</si>
  <si>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</si>
  <si>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</si>
  <si>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</si>
  <si>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</si>
  <si>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</si>
  <si>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</si>
  <si>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</si>
  <si>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</si>
  <si>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</si>
  <si>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</si>
  <si>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</si>
  <si>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</si>
  <si>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</si>
  <si>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</si>
  <si>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</si>
  <si>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</si>
  <si>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</si>
  <si>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</si>
  <si>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</si>
  <si>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</si>
  <si>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</si>
  <si>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</si>
  <si>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</si>
  <si>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</si>
  <si>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</si>
  <si>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</si>
  <si>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</si>
  <si>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</si>
  <si>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</si>
  <si>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</si>
  <si>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</si>
  <si>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</si>
  <si>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</si>
  <si>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</si>
  <si>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</si>
  <si>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</si>
  <si>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</si>
  <si>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</si>
  <si>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</si>
  <si>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</si>
  <si>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</si>
  <si>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</si>
  <si>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</si>
  <si>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</si>
  <si>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</si>
  <si>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</si>
  <si>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</si>
  <si>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</si>
  <si>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</si>
  <si>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</si>
  <si>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</si>
  <si>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</si>
  <si>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</si>
  <si>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</si>
  <si>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</si>
  <si>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</si>
  <si>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</si>
  <si>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</si>
  <si>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</si>
  <si>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</si>
  <si>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</si>
  <si>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</si>
  <si>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</si>
  <si>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</si>
  <si>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</si>
  <si>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</si>
  <si>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</si>
  <si>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</si>
  <si>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</si>
  <si>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</si>
  <si>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</si>
  <si>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</si>
  <si>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</si>
  <si>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</si>
  <si>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</si>
  <si>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</si>
  <si>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</si>
  <si>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</si>
  <si>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</si>
  <si>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</si>
  <si>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</si>
  <si>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</si>
  <si>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</si>
  <si>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</si>
  <si>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</si>
  <si>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</si>
  <si>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</si>
  <si>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</si>
  <si>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</si>
  <si>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</si>
  <si>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</si>
  <si>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</si>
  <si>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</si>
  <si>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</si>
  <si>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</si>
  <si>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</si>
  <si>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</si>
  <si>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</si>
  <si>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</si>
  <si>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</si>
  <si>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</si>
  <si>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</si>
  <si>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</si>
  <si>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</si>
  <si>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</si>
  <si>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</si>
  <si>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</si>
  <si>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</si>
  <si>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</si>
  <si>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</si>
  <si>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</si>
  <si>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</si>
  <si>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</si>
  <si>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</si>
  <si>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</si>
  <si>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</si>
  <si>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</si>
  <si>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</si>
  <si>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</si>
  <si>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</si>
  <si>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</si>
  <si>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</si>
  <si>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</si>
  <si>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</si>
  <si>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</si>
  <si>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</si>
  <si>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</si>
  <si>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</si>
  <si>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</si>
  <si>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</si>
  <si>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</si>
  <si>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</si>
  <si>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</si>
  <si>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</si>
  <si>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</si>
  <si>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</si>
  <si>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</si>
  <si>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</si>
  <si>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</si>
  <si>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</si>
  <si>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</si>
  <si>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</si>
  <si>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</si>
  <si>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</si>
  <si>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</si>
  <si>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</si>
  <si>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</si>
  <si>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</si>
  <si>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</si>
  <si>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</si>
  <si>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</si>
  <si>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</si>
  <si>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</si>
  <si>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</si>
  <si>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</si>
  <si>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</si>
  <si>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</si>
  <si>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</si>
  <si>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</si>
  <si>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</si>
  <si>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</si>
  <si>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</si>
  <si>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</si>
  <si>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</si>
  <si>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</si>
  <si>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</si>
  <si>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</si>
  <si>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</si>
  <si>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</si>
  <si>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</si>
  <si>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</si>
  <si>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</si>
  <si>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</si>
  <si>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</si>
  <si>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</si>
  <si>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</si>
  <si>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</si>
  <si>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</si>
  <si>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</si>
  <si>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</si>
  <si>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</si>
  <si>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</si>
  <si>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</si>
  <si>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</si>
  <si>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</si>
  <si>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</si>
  <si>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</si>
  <si>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</si>
  <si>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</si>
  <si>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</si>
  <si>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</si>
  <si>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</si>
  <si>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</si>
  <si>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</si>
  <si>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</si>
  <si>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</si>
  <si>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</si>
  <si>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</si>
  <si>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</si>
  <si>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</si>
  <si>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</si>
  <si>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</si>
  <si>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</si>
  <si>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</si>
  <si>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</si>
  <si>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</si>
  <si>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</si>
  <si>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</si>
  <si>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</si>
  <si>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</si>
  <si>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</si>
  <si>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</si>
  <si>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</si>
  <si>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</si>
  <si>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</si>
  <si>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</si>
  <si>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</si>
  <si>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</si>
  <si>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</si>
  <si>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</si>
  <si>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</si>
  <si>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</si>
  <si>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</si>
  <si>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</si>
  <si>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</si>
  <si>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</si>
  <si>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</si>
  <si>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</si>
  <si>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</si>
  <si>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</si>
  <si>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</si>
  <si>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</si>
  <si>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</si>
  <si>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</si>
  <si>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</si>
  <si>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</si>
  <si>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</si>
  <si>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</si>
  <si>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</si>
  <si>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</si>
  <si>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</si>
  <si>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</si>
  <si>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</si>
  <si>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</si>
  <si>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</si>
  <si>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</si>
  <si>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</si>
  <si>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</si>
  <si>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</si>
  <si>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</si>
  <si>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</si>
  <si>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</si>
  <si>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</si>
  <si>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</si>
  <si>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</si>
  <si>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</si>
  <si>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</si>
  <si>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</si>
  <si>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</si>
  <si>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</si>
  <si>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</si>
  <si>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</si>
  <si>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</si>
  <si>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</si>
  <si>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</si>
  <si>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</si>
  <si>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</si>
  <si>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</si>
  <si>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</si>
  <si>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</si>
  <si>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</si>
  <si>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</si>
  <si>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</si>
  <si>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</si>
  <si>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</si>
  <si>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</si>
  <si>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</si>
  <si>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</si>
  <si>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</si>
  <si>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</si>
  <si>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</si>
  <si>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</si>
  <si>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</si>
  <si>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</si>
  <si>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</si>
  <si>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</si>
  <si>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</si>
  <si>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</si>
  <si>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</si>
  <si>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</si>
  <si>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</si>
  <si>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</si>
  <si>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</si>
  <si>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</si>
  <si>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</si>
  <si>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</si>
  <si>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</si>
  <si>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</si>
  <si>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</si>
  <si>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</si>
  <si>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</si>
  <si>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</si>
  <si>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</si>
  <si>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</si>
  <si>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</si>
  <si>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</si>
  <si>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</si>
  <si>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</si>
  <si>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</si>
  <si>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</si>
  <si>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</si>
  <si>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</si>
  <si>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</si>
  <si>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</si>
  <si>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</si>
  <si>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</si>
  <si>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</si>
  <si>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</si>
  <si>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</si>
  <si>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</si>
  <si>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</si>
  <si>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</si>
  <si>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</si>
  <si>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</si>
  <si>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</si>
  <si>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</si>
  <si>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</si>
  <si>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</si>
  <si>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</si>
  <si>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</si>
  <si>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</si>
  <si>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</si>
  <si>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</si>
  <si>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</si>
  <si>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</si>
  <si>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</si>
  <si>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</si>
  <si>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</si>
  <si>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</si>
  <si>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</si>
  <si>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</si>
  <si>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</si>
  <si>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</si>
  <si>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</si>
  <si>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</si>
  <si>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</si>
  <si>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</si>
  <si>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</si>
  <si>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</si>
  <si>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</si>
  <si>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</si>
  <si>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</si>
  <si>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</si>
  <si>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</si>
  <si>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</si>
  <si>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</si>
  <si>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</si>
  <si>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</si>
  <si>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</si>
  <si>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</si>
  <si>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</si>
  <si>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</si>
  <si>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</si>
  <si>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</si>
  <si>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</si>
  <si>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</si>
  <si>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</si>
  <si>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</si>
  <si>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</si>
  <si>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</si>
  <si>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</si>
  <si>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</si>
  <si>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</si>
  <si>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</si>
  <si>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</si>
  <si>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</si>
  <si>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</si>
  <si>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</si>
  <si>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</si>
  <si>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</si>
  <si>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</si>
  <si>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</si>
  <si>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</si>
  <si>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</si>
  <si>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</si>
  <si>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</si>
  <si>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</si>
  <si>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</si>
  <si>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</si>
  <si>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</si>
  <si>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</si>
  <si>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</si>
  <si>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</si>
  <si>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</si>
  <si>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</si>
  <si>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</si>
  <si>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</si>
  <si>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</si>
  <si>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</si>
  <si>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</si>
  <si>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</si>
  <si>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</si>
  <si>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</si>
  <si>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</si>
  <si>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</si>
  <si>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</si>
  <si>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</si>
  <si>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</si>
  <si>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</si>
  <si>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</si>
  <si>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</si>
  <si>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</si>
  <si>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</si>
  <si>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</si>
  <si>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</si>
  <si>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</si>
  <si>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</si>
  <si>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</si>
  <si>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</si>
  <si>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</si>
  <si>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</si>
  <si>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</si>
  <si>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</si>
  <si>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</si>
  <si>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</si>
  <si>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</si>
  <si>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</si>
  <si>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</si>
  <si>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</si>
  <si>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</si>
  <si>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</si>
  <si>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</si>
  <si>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</si>
  <si>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</si>
  <si>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</si>
  <si>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</si>
  <si>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</si>
  <si>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</si>
  <si>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</si>
  <si>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</si>
  <si>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</si>
  <si>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</si>
  <si>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</si>
  <si>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</si>
  <si>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</si>
  <si>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</si>
  <si>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</si>
  <si>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</si>
  <si>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</si>
  <si>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</si>
  <si>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</si>
  <si>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</si>
  <si>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</si>
  <si>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</si>
  <si>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</si>
  <si>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</si>
  <si>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</si>
  <si>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</si>
  <si>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</si>
  <si>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</si>
  <si>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</si>
  <si>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</si>
  <si>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</si>
  <si>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</si>
  <si>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</si>
  <si>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</si>
  <si>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</si>
  <si>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</si>
  <si>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</si>
  <si>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</si>
  <si>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</si>
  <si>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</si>
  <si>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</si>
  <si>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</si>
  <si>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</si>
  <si>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</si>
  <si>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</si>
  <si>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</si>
  <si>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</si>
  <si>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</si>
  <si>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</si>
  <si>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</si>
  <si>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</si>
  <si>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</si>
  <si>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</si>
  <si>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</si>
  <si>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</si>
  <si>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</si>
  <si>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</si>
  <si>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</si>
  <si>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</si>
  <si>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</si>
  <si>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</si>
  <si>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</si>
  <si>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</si>
  <si>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</si>
  <si>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</si>
  <si>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</si>
  <si>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</si>
  <si>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</si>
  <si>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</si>
  <si>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</si>
  <si>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</si>
  <si>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</si>
  <si>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</si>
  <si>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</si>
  <si>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</si>
  <si>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</si>
  <si>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</si>
  <si>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</si>
  <si>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</si>
  <si>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</si>
  <si>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</si>
  <si>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</si>
  <si>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</si>
  <si>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</si>
  <si>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</si>
  <si>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</si>
  <si>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</si>
  <si>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</si>
  <si>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</si>
  <si>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</si>
  <si>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</si>
  <si>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</si>
  <si>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</si>
  <si>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</si>
  <si>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</si>
  <si>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</si>
  <si>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</si>
  <si>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</si>
  <si>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</si>
  <si>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</si>
  <si>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</si>
  <si>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</si>
  <si>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</si>
  <si>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</si>
  <si>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</si>
  <si>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</si>
  <si>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</si>
  <si>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</si>
  <si>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</si>
  <si>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</si>
  <si>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</si>
  <si>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</si>
  <si>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</si>
  <si>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</si>
  <si>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</si>
  <si>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</si>
  <si>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</si>
  <si>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</si>
  <si>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</si>
  <si>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</si>
  <si>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</si>
  <si>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</si>
  <si>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</si>
  <si>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</si>
  <si>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</si>
  <si>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</si>
  <si>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</si>
  <si>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</si>
  <si>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</si>
  <si>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</si>
  <si>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</si>
  <si>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</si>
  <si>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</si>
  <si>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</si>
  <si>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</si>
  <si>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</si>
  <si>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</si>
  <si>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</si>
  <si>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</si>
  <si>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</si>
  <si>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</si>
  <si>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</si>
  <si>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</si>
  <si>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</si>
  <si>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</si>
  <si>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</si>
  <si>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</si>
  <si>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</si>
  <si>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</si>
  <si>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</si>
  <si>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</si>
  <si>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</si>
  <si>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</si>
  <si>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</si>
  <si>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</si>
  <si>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</si>
  <si>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</si>
  <si>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</si>
  <si>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</si>
  <si>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</si>
  <si>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</si>
  <si>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</si>
  <si>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</si>
  <si>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</si>
  <si>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</si>
  <si>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</si>
  <si>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</si>
  <si>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</si>
  <si>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</si>
  <si>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</si>
  <si>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</si>
  <si>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</si>
  <si>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</si>
  <si>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</si>
  <si>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</si>
  <si>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</si>
  <si>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</si>
  <si>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</si>
  <si>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</si>
  <si>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</si>
  <si>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</si>
  <si>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</si>
  <si>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</si>
  <si>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</si>
  <si>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</si>
  <si>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</si>
  <si>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</si>
  <si>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</si>
  <si>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</si>
  <si>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</si>
  <si>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</si>
  <si>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</si>
  <si>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</si>
  <si>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</si>
  <si>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</si>
  <si>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</si>
  <si>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</si>
  <si>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</si>
  <si>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</si>
  <si>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</si>
  <si>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</si>
  <si>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</si>
  <si>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</si>
  <si>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</si>
  <si>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</si>
  <si>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</si>
  <si>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</si>
  <si>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</si>
  <si>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</si>
  <si>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</si>
  <si>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</si>
  <si>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</si>
  <si>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</si>
  <si>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</si>
  <si>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</si>
  <si>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</si>
  <si>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</si>
  <si>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</si>
  <si>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</si>
  <si>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</si>
  <si>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</si>
  <si>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</si>
  <si>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</si>
  <si>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</si>
  <si>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</si>
  <si>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</si>
  <si>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</si>
  <si>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</si>
  <si>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</si>
  <si>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</si>
  <si>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</si>
  <si>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</si>
  <si>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</si>
  <si>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</si>
  <si>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</si>
  <si>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</si>
  <si>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</si>
  <si>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</si>
  <si>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</si>
  <si>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</si>
  <si>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</si>
  <si>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</si>
  <si>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</si>
  <si>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</si>
  <si>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</si>
  <si>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</si>
  <si>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</si>
  <si>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</si>
  <si>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</si>
  <si>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</si>
  <si>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</si>
  <si>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</si>
  <si>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</si>
  <si>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</si>
  <si>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</si>
  <si>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</si>
  <si>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</si>
  <si>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</si>
  <si>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</si>
  <si>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</si>
  <si>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</si>
  <si>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</si>
  <si>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</si>
  <si>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</si>
  <si>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</si>
  <si>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</si>
  <si>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</si>
  <si>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</si>
  <si>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</si>
  <si>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</si>
  <si>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</si>
  <si>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</si>
  <si>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</si>
  <si>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</si>
  <si>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</si>
  <si>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</si>
  <si>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</si>
  <si>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</si>
  <si>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</si>
  <si>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</si>
  <si>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</si>
  <si>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</si>
  <si>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</si>
  <si>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</si>
  <si>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</si>
  <si>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</si>
  <si>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</si>
  <si>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</si>
  <si>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</si>
  <si>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</si>
  <si>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</si>
  <si>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</si>
  <si>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</si>
  <si>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</si>
  <si>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</si>
  <si>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</si>
  <si>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</si>
  <si>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</si>
  <si>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</si>
  <si>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</si>
  <si>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</si>
  <si>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</si>
  <si>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</si>
  <si>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</si>
  <si>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</si>
  <si>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</si>
  <si>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</si>
  <si>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</si>
  <si>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</si>
  <si>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</si>
  <si>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</si>
  <si>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</si>
  <si>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</si>
  <si>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</si>
  <si>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</si>
  <si>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</si>
  <si>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</si>
  <si>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</si>
  <si>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</si>
  <si>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</si>
  <si>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</si>
  <si>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</si>
  <si>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</si>
  <si>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</si>
  <si>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</si>
  <si>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</si>
  <si>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</si>
  <si>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</si>
  <si>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</si>
  <si>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</si>
  <si>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</si>
  <si>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</si>
  <si>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</si>
  <si>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</si>
  <si>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</si>
  <si>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</si>
  <si>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</si>
  <si>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</si>
  <si>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</si>
  <si>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</si>
  <si>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</si>
  <si>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</si>
  <si>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</si>
  <si>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</si>
  <si>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</si>
  <si>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</si>
  <si>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</si>
  <si>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</si>
  <si>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</si>
  <si>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</si>
  <si>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</si>
  <si>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</si>
  <si>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</si>
  <si>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</si>
  <si>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</si>
  <si>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</si>
  <si>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</si>
  <si>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</si>
  <si>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</si>
  <si>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</si>
  <si>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</si>
  <si>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</si>
  <si>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</si>
  <si>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</si>
  <si>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</si>
  <si>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</si>
  <si>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</si>
  <si>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</si>
  <si>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</si>
  <si>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</si>
  <si>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</si>
  <si>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</si>
  <si>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</si>
  <si>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</si>
  <si>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</si>
  <si>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</si>
  <si>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</si>
  <si>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</si>
  <si>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</si>
  <si>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</si>
  <si>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</si>
  <si>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</si>
  <si>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</si>
  <si>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</si>
  <si>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</si>
  <si>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</si>
  <si>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</si>
  <si>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</si>
  <si>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</si>
  <si>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</si>
  <si>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</si>
  <si>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</si>
  <si>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</si>
  <si>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</si>
  <si>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</si>
  <si>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</si>
  <si>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</si>
  <si>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</si>
  <si>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</si>
  <si>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</si>
  <si>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</si>
  <si>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</si>
  <si>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</si>
  <si>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</si>
  <si>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</si>
  <si>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</si>
  <si>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</si>
  <si>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</si>
  <si>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</si>
  <si>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</si>
  <si>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</si>
  <si>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</si>
  <si>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</si>
  <si>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</si>
  <si>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</si>
  <si>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</si>
  <si>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</si>
  <si>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</si>
  <si>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</si>
  <si>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</si>
  <si>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</si>
  <si>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</si>
  <si>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</si>
  <si>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</si>
  <si>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</si>
  <si>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</si>
  <si>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</si>
  <si>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</si>
  <si>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</si>
  <si>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</si>
  <si>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</si>
  <si>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</si>
  <si>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</si>
  <si>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</si>
  <si>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</si>
  <si>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</si>
  <si>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</si>
  <si>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</si>
  <si>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</si>
  <si>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</si>
  <si>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</si>
  <si>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</si>
  <si>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</si>
  <si>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</si>
  <si>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</si>
  <si>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</si>
  <si>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</si>
  <si>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</si>
  <si>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</si>
  <si>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</si>
  <si>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</si>
  <si>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</si>
  <si>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</si>
  <si>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</si>
  <si>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</si>
  <si>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</si>
  <si>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</si>
  <si>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</si>
  <si>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</si>
  <si>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</si>
  <si>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</si>
  <si>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</si>
  <si>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</si>
  <si>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</si>
  <si>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</si>
  <si>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</si>
  <si>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</si>
  <si>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</si>
  <si>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</si>
  <si>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</si>
  <si>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</si>
  <si>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</si>
  <si>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</si>
  <si>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</si>
  <si>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</si>
  <si>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</si>
  <si>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</si>
  <si>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</si>
  <si>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</si>
  <si>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</si>
  <si>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</si>
  <si>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</si>
  <si>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</si>
  <si>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</si>
  <si>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</si>
  <si>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</si>
  <si>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</si>
  <si>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</si>
  <si>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</si>
  <si>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</si>
  <si>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</si>
  <si>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</si>
  <si>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</si>
  <si>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</si>
  <si>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</si>
  <si>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</si>
  <si>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</si>
  <si>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</si>
  <si>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</si>
  <si>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</si>
  <si>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</si>
  <si>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</si>
  <si>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</si>
  <si>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</si>
  <si>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</si>
  <si>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</si>
  <si>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</si>
  <si>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</si>
  <si>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</si>
  <si>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</si>
  <si>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</si>
  <si>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</si>
  <si>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</si>
  <si>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</si>
  <si>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</si>
  <si>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</si>
  <si>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</si>
  <si>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</si>
  <si>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</si>
  <si>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</si>
  <si>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</si>
  <si>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</si>
  <si>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</si>
  <si>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</si>
  <si>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</si>
  <si>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</si>
  <si>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</si>
  <si>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</si>
  <si>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</si>
  <si>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</si>
  <si>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</si>
  <si>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</si>
  <si>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</si>
  <si>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</si>
  <si>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</si>
  <si>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</si>
  <si>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</si>
  <si>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</si>
  <si>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</si>
  <si>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</si>
  <si>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</si>
  <si>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</si>
  <si>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</si>
  <si>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</si>
  <si>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</si>
  <si>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</si>
  <si>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</si>
  <si>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</si>
  <si>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</si>
  <si>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</si>
  <si>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</si>
  <si>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</si>
  <si>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</si>
  <si>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</si>
  <si>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</si>
  <si>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</si>
  <si>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</si>
  <si>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</si>
  <si>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</si>
  <si>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</si>
  <si>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</si>
  <si>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</si>
  <si>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</si>
  <si>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</si>
  <si>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</si>
  <si>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</si>
  <si>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</si>
  <si>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</si>
  <si>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</si>
  <si>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</si>
  <si>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</si>
  <si>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</si>
  <si>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</si>
  <si>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</si>
  <si>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</si>
  <si>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</si>
  <si>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</si>
  <si>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</si>
  <si>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</si>
  <si>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</si>
  <si>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</si>
  <si>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</si>
  <si>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</si>
  <si>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</si>
  <si>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</si>
  <si>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</si>
  <si>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</si>
  <si>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</si>
  <si>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</si>
  <si>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</si>
  <si>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</si>
  <si>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</si>
  <si>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</si>
  <si>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</si>
  <si>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</si>
  <si>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</si>
  <si>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</si>
  <si>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</si>
  <si>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</si>
  <si>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</si>
  <si>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</si>
  <si>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</si>
  <si>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</si>
  <si>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</si>
  <si>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</si>
  <si>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</si>
  <si>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</si>
  <si>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</si>
  <si>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</si>
  <si>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</si>
  <si>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</si>
  <si>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</si>
  <si>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</si>
  <si>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</si>
  <si>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</si>
  <si>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</si>
  <si>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</si>
  <si>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</si>
  <si>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</si>
  <si>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</si>
  <si>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</si>
  <si>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</si>
  <si>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</si>
  <si>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</si>
  <si>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</si>
  <si>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</si>
  <si>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</si>
  <si>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</si>
  <si>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</si>
  <si>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</si>
  <si>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</si>
  <si>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</si>
  <si>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</si>
  <si>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</si>
  <si>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</si>
  <si>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</si>
  <si>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</si>
  <si>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</si>
  <si>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</si>
  <si>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</si>
  <si>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</si>
  <si>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</si>
  <si>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</si>
  <si>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</si>
  <si>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</si>
  <si>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</si>
  <si>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</si>
  <si>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</si>
  <si>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</si>
  <si>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</si>
  <si>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</si>
  <si>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</si>
  <si>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</si>
  <si>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</si>
  <si>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</si>
  <si>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</si>
  <si>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</si>
  <si>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</si>
  <si>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</si>
  <si>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</si>
  <si>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</si>
  <si>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</si>
  <si>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</si>
  <si>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</si>
  <si>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</si>
  <si>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</si>
  <si>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</si>
  <si>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</si>
  <si>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</si>
  <si>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</si>
  <si>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</si>
  <si>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</si>
  <si>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</si>
  <si>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</si>
  <si>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</si>
  <si>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</si>
  <si>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</si>
  <si>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</si>
  <si>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</si>
  <si>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</si>
  <si>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</si>
  <si>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</si>
  <si>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</si>
  <si>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</si>
  <si>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</si>
  <si>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</si>
  <si>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</si>
  <si>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</si>
  <si>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</si>
  <si>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</si>
  <si>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</si>
  <si>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</si>
  <si>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</si>
  <si>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</si>
  <si>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</si>
  <si>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</si>
  <si>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</si>
  <si>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</si>
  <si>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</si>
  <si>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</si>
  <si>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</si>
  <si>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</si>
  <si>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</si>
  <si>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</si>
  <si>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</si>
  <si>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</si>
  <si>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</si>
  <si>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</si>
  <si>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</si>
  <si>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</si>
  <si>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</si>
  <si>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</si>
  <si>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</si>
  <si>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</si>
  <si>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</si>
  <si>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</si>
  <si>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</si>
  <si>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</si>
  <si>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</si>
  <si>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</si>
  <si>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</si>
  <si>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</si>
  <si>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</si>
  <si>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</si>
  <si>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</si>
  <si>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</si>
  <si>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</si>
  <si>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</si>
  <si>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</si>
  <si>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</si>
  <si>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</si>
  <si>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</si>
  <si>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</si>
  <si>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</si>
  <si>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</si>
  <si>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</si>
  <si>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</si>
  <si>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</si>
  <si>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</si>
  <si>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</si>
  <si>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</si>
  <si>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</si>
  <si>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</si>
  <si>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</si>
  <si>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</si>
  <si>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</si>
  <si>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</si>
  <si>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</si>
  <si>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</si>
  <si>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</si>
  <si>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</si>
  <si>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</si>
  <si>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</si>
  <si>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</si>
  <si>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</si>
  <si>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</si>
  <si>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</si>
  <si>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</si>
  <si>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</si>
  <si>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</si>
  <si>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</si>
  <si>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</si>
  <si>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</si>
  <si>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</si>
  <si>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</si>
  <si>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</si>
  <si>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</si>
  <si>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</si>
  <si>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</si>
  <si>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</si>
  <si>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</si>
  <si>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</si>
  <si>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</si>
  <si>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</si>
  <si>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</si>
  <si>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</si>
  <si>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</si>
  <si>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</si>
  <si>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</si>
  <si>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</si>
  <si>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</si>
  <si>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</si>
  <si>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</si>
  <si>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</si>
  <si>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</si>
  <si>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</si>
  <si>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</si>
  <si>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</si>
  <si>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</si>
  <si>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</si>
  <si>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</si>
  <si>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</si>
  <si>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</si>
  <si>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</si>
  <si>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</si>
  <si>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</si>
  <si>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</si>
  <si>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</si>
  <si>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</si>
  <si>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</si>
  <si>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</si>
  <si>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</si>
  <si>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</si>
  <si>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</si>
  <si>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</si>
  <si>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</si>
  <si>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</si>
  <si>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</si>
  <si>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</si>
  <si>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</si>
  <si>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</si>
  <si>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</si>
  <si>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</si>
  <si>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</si>
  <si>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</si>
  <si>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</si>
  <si>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</si>
  <si>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</si>
  <si>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</si>
  <si>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</si>
  <si>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</si>
  <si>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</si>
  <si>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</si>
  <si>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</si>
  <si>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</si>
  <si>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</si>
  <si>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</si>
  <si>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</si>
  <si>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</si>
  <si>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</si>
  <si>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</si>
  <si>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</si>
  <si>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</si>
  <si>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</si>
  <si>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</si>
  <si>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</si>
  <si>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</si>
  <si>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</si>
  <si>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</si>
  <si>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</si>
  <si>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</si>
  <si>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</si>
  <si>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</si>
  <si>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</si>
  <si>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</si>
  <si>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</si>
  <si>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</si>
  <si>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</si>
  <si>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</si>
  <si>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</si>
  <si>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</si>
  <si>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</si>
  <si>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</si>
  <si>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</si>
  <si>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</si>
  <si>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</si>
  <si>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</si>
  <si>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</si>
  <si>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</si>
  <si>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</si>
  <si>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</si>
  <si>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</si>
  <si>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</si>
  <si>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</si>
  <si>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</si>
  <si>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</si>
  <si>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</si>
  <si>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</si>
  <si>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</si>
  <si>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</si>
  <si>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</si>
  <si>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</si>
  <si>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</si>
  <si>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</si>
  <si>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</si>
  <si>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</si>
  <si>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</si>
  <si>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</si>
  <si>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</si>
  <si>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</si>
  <si>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</si>
  <si>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</si>
  <si>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</si>
  <si>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</si>
  <si>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</si>
  <si>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</si>
  <si>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</si>
  <si>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</si>
  <si>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</si>
  <si>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</si>
  <si>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</si>
  <si>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</si>
  <si>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</si>
  <si>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</si>
  <si>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</si>
  <si>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</si>
  <si>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</si>
  <si>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</si>
  <si>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</si>
  <si>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</si>
  <si>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</si>
  <si>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</si>
  <si>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</si>
  <si>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</si>
  <si>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</si>
  <si>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</si>
  <si>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</si>
  <si>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</si>
  <si>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</si>
  <si>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</si>
  <si>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</si>
  <si>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</si>
  <si>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</si>
  <si>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</si>
  <si>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</si>
  <si>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</si>
  <si>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</si>
  <si>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</si>
  <si>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</si>
  <si>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</si>
  <si>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</si>
  <si>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</si>
  <si>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</si>
  <si>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</si>
  <si>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</si>
  <si>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</si>
  <si>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</si>
  <si>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</si>
  <si>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</si>
  <si>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</si>
  <si>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</si>
  <si>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</si>
  <si>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</si>
  <si>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</si>
  <si>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</si>
  <si>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</si>
  <si>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</si>
  <si>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</si>
  <si>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</si>
  <si>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</si>
  <si>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</si>
  <si>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</si>
  <si>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</si>
  <si>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</si>
  <si>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</si>
  <si>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</si>
  <si>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</si>
  <si>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</si>
  <si>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</si>
  <si>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</si>
  <si>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</si>
  <si>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</si>
  <si>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</si>
  <si>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</si>
  <si>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</si>
  <si>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</si>
  <si>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</si>
  <si>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</si>
  <si>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</si>
  <si>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</si>
  <si>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</si>
  <si>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</si>
  <si>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</si>
  <si>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</si>
  <si>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</si>
  <si>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</si>
  <si>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</si>
  <si>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</si>
  <si>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</si>
  <si>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</si>
  <si>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</si>
  <si>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</si>
  <si>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</si>
  <si>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</si>
  <si>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</si>
  <si>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</si>
  <si>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</si>
  <si>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</si>
  <si>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</si>
  <si>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</si>
  <si>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</si>
  <si>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</si>
  <si>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</si>
  <si>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</si>
  <si>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</si>
  <si>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</si>
  <si>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</si>
  <si>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</si>
  <si>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</si>
  <si>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</si>
  <si>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</si>
  <si>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</si>
  <si>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</si>
  <si>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</si>
  <si>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</si>
  <si>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</si>
  <si>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</si>
  <si>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</si>
  <si>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</si>
  <si>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</si>
  <si>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</si>
  <si>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</si>
  <si>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</si>
  <si>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</si>
  <si>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</si>
  <si>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</si>
  <si>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</si>
  <si>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</si>
  <si>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</si>
  <si>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</si>
  <si>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</si>
  <si>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</si>
  <si>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</si>
  <si>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</si>
  <si>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</si>
  <si>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</si>
  <si>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</si>
  <si>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</si>
  <si>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</si>
  <si>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</si>
  <si>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</si>
  <si>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</si>
  <si>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</si>
  <si>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</si>
  <si>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</si>
  <si>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</si>
  <si>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</si>
  <si>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</si>
  <si>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</si>
  <si>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</si>
  <si>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</si>
  <si>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</si>
  <si>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</si>
  <si>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</si>
  <si>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</si>
  <si>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</si>
  <si>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</si>
  <si>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</si>
  <si>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</si>
  <si>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</si>
  <si>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</si>
  <si>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</si>
  <si>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</si>
  <si>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</si>
  <si>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</si>
  <si>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</si>
  <si>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</si>
  <si>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</si>
  <si>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</si>
  <si>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</si>
  <si>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</si>
  <si>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</si>
  <si>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</si>
  <si>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</si>
  <si>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</si>
  <si>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</si>
  <si>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</si>
  <si>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</si>
  <si>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</si>
  <si>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</si>
  <si>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</si>
  <si>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</si>
  <si>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</si>
  <si>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</si>
  <si>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</si>
  <si>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</si>
  <si>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</si>
  <si>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</si>
  <si>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</si>
  <si>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</si>
  <si>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</si>
  <si>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</si>
  <si>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</si>
  <si>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</si>
  <si>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</si>
  <si>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</si>
  <si>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</si>
  <si>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</si>
  <si>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</si>
  <si>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</si>
  <si>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</si>
  <si>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</si>
  <si>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</si>
  <si>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</si>
  <si>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</si>
  <si>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</si>
  <si>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</si>
  <si>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</si>
  <si>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</si>
  <si>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</si>
  <si>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</si>
  <si>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</si>
  <si>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</si>
  <si>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</si>
  <si>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</si>
  <si>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</si>
  <si>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</si>
  <si>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</si>
  <si>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</si>
  <si>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</si>
  <si>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</si>
  <si>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</si>
  <si>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</si>
  <si>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</si>
  <si>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</si>
  <si>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</si>
  <si>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</si>
  <si>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</si>
  <si>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</si>
  <si>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</si>
  <si>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</si>
  <si>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</si>
  <si>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</si>
  <si>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</si>
  <si>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</si>
  <si>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</si>
  <si>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</si>
  <si>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</si>
  <si>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</si>
  <si>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</si>
  <si>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</si>
  <si>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</si>
  <si>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</si>
  <si>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</si>
  <si>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</si>
  <si>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</si>
  <si>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</si>
  <si>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</si>
  <si>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</si>
  <si>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</si>
  <si>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</si>
  <si>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</si>
  <si>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</si>
  <si>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</si>
  <si>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</si>
  <si>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</si>
  <si>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</si>
  <si>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</si>
  <si>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</si>
  <si>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</si>
  <si>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</si>
  <si>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</si>
  <si>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</si>
  <si>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</si>
  <si>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</si>
  <si>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</si>
  <si>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</si>
  <si>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</si>
  <si>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</si>
  <si>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</si>
  <si>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</si>
  <si>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</si>
  <si>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</si>
  <si>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</si>
  <si>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</si>
  <si>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</si>
  <si>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</si>
  <si>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</si>
  <si>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</si>
  <si>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</si>
  <si>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</si>
  <si>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</si>
  <si>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</si>
  <si>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</si>
  <si>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</si>
  <si>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</si>
  <si>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</si>
  <si>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</si>
  <si>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</si>
  <si>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</si>
  <si>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</si>
  <si>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</si>
  <si>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</si>
  <si>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</si>
  <si>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</si>
  <si>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</si>
  <si>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</si>
  <si>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</si>
  <si>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</si>
  <si>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</si>
  <si>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</si>
  <si>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</si>
  <si>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</si>
  <si>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</si>
  <si>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</si>
  <si>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</si>
  <si>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</si>
  <si>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</si>
  <si>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</si>
  <si>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</si>
  <si>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</si>
  <si>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</si>
  <si>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</si>
  <si>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</si>
  <si>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</si>
  <si>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</si>
  <si>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</si>
  <si>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</si>
  <si>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</si>
  <si>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</si>
  <si>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</si>
  <si>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</si>
  <si>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</si>
  <si>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</si>
  <si>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</si>
  <si>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</si>
  <si>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</si>
  <si>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</si>
  <si>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</si>
  <si>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</si>
  <si>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</si>
  <si>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</si>
  <si>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</si>
  <si>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</si>
  <si>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</si>
  <si>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</si>
  <si>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</si>
  <si>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</si>
  <si>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</si>
  <si>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</si>
  <si>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</si>
  <si>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</si>
  <si>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</si>
  <si>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</si>
  <si>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</si>
  <si>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</si>
  <si>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</si>
  <si>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</si>
  <si>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</si>
  <si>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</si>
  <si>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</si>
  <si>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</si>
  <si>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</si>
  <si>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</si>
  <si>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</si>
  <si>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</si>
  <si>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</si>
  <si>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</si>
  <si>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</si>
  <si>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</si>
  <si>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</si>
  <si>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</si>
  <si>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</si>
  <si>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</si>
  <si>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</si>
  <si>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</si>
  <si>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</si>
  <si>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</si>
  <si>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</si>
  <si>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</si>
  <si>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</si>
  <si>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</si>
  <si>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</si>
  <si>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</si>
  <si>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</si>
  <si>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</si>
  <si>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</si>
  <si>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</si>
  <si>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</si>
  <si>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</si>
  <si>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</si>
  <si>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</si>
  <si>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</si>
  <si>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</si>
  <si>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</si>
  <si>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</si>
  <si>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</si>
  <si>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</si>
  <si>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</si>
  <si>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</si>
  <si>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</si>
  <si>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</si>
  <si>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</si>
  <si>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</si>
  <si>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</si>
  <si>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</si>
  <si>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</si>
  <si>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</si>
  <si>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</si>
  <si>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</si>
  <si>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</si>
  <si>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</si>
  <si>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</si>
  <si>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</si>
  <si>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</si>
  <si>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</si>
  <si>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</si>
  <si>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</si>
  <si>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</si>
  <si>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</si>
  <si>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</si>
  <si>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</si>
  <si>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</si>
  <si>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</si>
  <si>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</si>
  <si>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</si>
  <si>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</si>
  <si>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</si>
  <si>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</si>
  <si>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</si>
  <si>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</si>
  <si>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</si>
  <si>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</si>
  <si>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</si>
  <si>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</si>
  <si>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</si>
  <si>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</si>
  <si>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</si>
  <si>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</si>
  <si>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</si>
  <si>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</si>
  <si>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</si>
  <si>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</si>
  <si>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</si>
  <si>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</si>
  <si>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</si>
  <si>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</si>
  <si>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</si>
  <si>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</si>
  <si>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</si>
  <si>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</si>
  <si>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</si>
  <si>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</si>
  <si>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</si>
  <si>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</si>
  <si>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</si>
  <si>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</si>
  <si>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</si>
  <si>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</si>
  <si>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</si>
  <si>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</si>
  <si>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</si>
  <si>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</si>
  <si>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</si>
  <si>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</si>
  <si>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</si>
  <si>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</si>
  <si>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</si>
  <si>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</si>
  <si>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</si>
  <si>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</si>
  <si>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</si>
  <si>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</si>
  <si>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</si>
  <si>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</si>
  <si>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</si>
  <si>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</si>
  <si>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</si>
  <si>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</si>
  <si>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</si>
  <si>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</si>
  <si>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</si>
  <si>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</si>
  <si>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</si>
  <si>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</si>
  <si>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</si>
  <si>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</si>
  <si>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</si>
  <si>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</si>
  <si>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</si>
  <si>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</si>
  <si>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</si>
  <si>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</si>
  <si>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</si>
  <si>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</si>
  <si>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</si>
  <si>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</si>
  <si>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</si>
  <si>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</si>
  <si>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</si>
  <si>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</si>
  <si>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</si>
  <si>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</si>
  <si>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</si>
  <si>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</si>
  <si>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</si>
  <si>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PCM-20251127-00000631</t>
  </si>
  <si>
    <t>SCECO Blackout team checking one by one</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</si>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</sst>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31" dataDxfId="30" headerRowBorderDxfId="28" tableBorderDxfId="29">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325.4897512731477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45988.438177199074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45988.438177199074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45988.438177199074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45988.438177199074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45988.438177199074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45988.438177199074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45988.438177199074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45988.438177199074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45988.438177199074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45988.438177199074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45988.438177199074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45988.438177199074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45988.438177199074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45988.438177199074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45988.438177199074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45988.438177199074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45988.438177199074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45988.438177199074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45988.438177199074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45988.438177199074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45988.438177199074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45988.438177199074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45988.438177199074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45988.438177199074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45988.438177199074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45988.438177199074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45988.438177199074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45988.438177199074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45988.438177199074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45988.438177199074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45988.438177199074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45988.438177199074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45988.438177199074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45988.438177199074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45988.438177199074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45988.438177199074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45988.438177199074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45988.438177199074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45988.438177199074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92D74D9D-458E-4DAE-BF38-58C3282AE93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163.43833923611237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4.0507582175923744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0.24921886574156815</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9.1579976848152E-2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2.7042939815146383E-2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3.7610069441143423E-2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45988.438177199074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45988.438177199074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45988.438177199074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45988.438177199074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45988.438177199074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45988.438177199074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45988.438177199074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45988.438177199074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45988.438177199074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45988.438177199074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45988.438177199074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45988.438177199074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45988.438177199074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45988.438177199074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45988.438177199074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45988.438177199074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45988.438177199074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45988.438177199074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45988.438177199074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45988.438177199074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45988.438177199074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45988.438177199074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45988.438177199074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45988.438177199074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45988.438177199074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45988.438177199074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45988.438177199074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45988.438177199074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45988.438177199074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45988.438177199074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45988.438177199074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45988.438177199074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45988.438177199074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45988.438177199074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45988.438177199074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45988.438177199074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45988.438177199074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45988.438177199074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45988.438177199074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45988.438177199074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45988.438177199074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45988.438177199074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45988.438177199074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45988.438177199074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45988.438177199074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45988.438177199074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45988.438177199074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45988.438177199074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45988.438177199074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45988.438177199074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45988.438177199074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45988.438177199074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45988.438177199074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45988.438177199074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45988.438177199074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45988.438177199074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45988.438177199074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45988.438177199074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45988.438177199074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45988.438177199074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45988.438177199074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45988.438177199074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45988.438177199074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45988.438177199074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45988.438177199074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45988.438177199074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45988.438177199074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45988.438177199074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45988.438177199074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45988.438177199074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45988.438177199074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45988.438177199074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45988.438177199074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45988.438177199074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45988.438177199074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45988.438177199074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45988.438177199074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45988.438177199074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45988.438177199074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45988.438177199074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45988.438177199074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45988.438177199074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45988.438177199074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45988.438177199074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45988.438177199074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45988.438177199074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45988.438177199074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45988.438177199074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45988.438177199074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45988.438177199074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45988.438177199074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45988.438177199074</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45988.438177199074</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45988.438177199074</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45988.438177199074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45988.438177199074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45988.438177199074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45988.438177199074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45988.438177199074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45988.438177199074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45988.438177199074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45988.438177199074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45988.438177199074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45988.438177199074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45988.438177199074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45988.438177199074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45988.438177199074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45988.438177199074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45988.438177199074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45988.438177199074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45988.438177199074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45988.438177199074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45988.438177199074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45988.438177199074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45988.438177199074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45988.438177199074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45988.438177199074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45988.438177199074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45988.438177199074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45988.438177199074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45988.438177199074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45988.438177199074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45988.438177199074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45988.438177199074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45988.438177199074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45988.438177199074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45988.438177199074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45988.438177199074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45988.438177199074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45988.438177199074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45988.438177199074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45988.438177199074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45988.438177199074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45988.438177199074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45988.438177199074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45988.438177199074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45988.438177199074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45988.438177199074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45988.438177199074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45988.438177199074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45988.438177199074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45988.438177199074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45988.438177199074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45988.438177199074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45988.438177199074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45988.438177199074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45988.438177199074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45988.438177199074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45988.438177199074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45988.438177199074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45988.438177199074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45988.438177199074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45988.438177199074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45988.438177199074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45988.438177199074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45988.438177199074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45988.438177199074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45988.438177199074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45988.438177199074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45988.438177199074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45988.438177199074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45988.438177199074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45988.438177199074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45988.438177199074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45988.438177199074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45988.438177199074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45988.438177199074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45988.438177199074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45988.438177199074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45988.438177199074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45988.438177199074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45988.438177199074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45988.438177199074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45988.438177199074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45988.438177199074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45988.438177199074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45988.438177199074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45988.438177199074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45988.438177199074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45988.438177199074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45988.438177199074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45988.438177199074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45988.438177199074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45988.438177199074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45988.438177199074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45988.438177199074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45988.438177199074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45988.438177199074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45988.438177199074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45988.438177199074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45988.438177199074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45988.438177199074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45988.438177199074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45988.438177199074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45988.438177199074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45988.438177199074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45988.438177199074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45988.438177199074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45988.438177199074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45988.438177199074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45988.438177199074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45988.438177199074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45988.438177199074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45988.438177199074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45988.438177199074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45988.438177199074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45988.438177199074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45988.438177199074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45988.438177199074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45988.438177199074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45988.438177199074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45988.438177199074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45988.438177199074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45988.438177199074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45988.438177199074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45988.438177199074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45988.438177199074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45988.438177199074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45988.438177199074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45988.438177199074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45988.438177199074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45988.438177199074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45988.438177199074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45988.438177199074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45988.438177199074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45988.438177199074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45988.438177199074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45988.438177199074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45988.438177199074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45988.438177199074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45988.438177199074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45988.438177199074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45988.438177199074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45988.438177199074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45988.438177199074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45988.438177199074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45988.438177199074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45988.438177199074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45988.438177199074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45988.438177199074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45988.438177199074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45988.438177199074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45988.438177199074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45988.438177199074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45988.438177199074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45988.438177199074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45988.438177199074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45988.438177199074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45988.438177199074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45988.438177199074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45988.438177199074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45988.438177199074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45988.438177199074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45988.438177199074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45988.438177199074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45988.438177199074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45988.438177199074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45988.438177199074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45988.438177199074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45988.438177199074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45988.438177199074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45988.438177199074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45988.438177199074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45988.438177199074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45988.438177199074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45988.438177199074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45988.438177199074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45988.438177199074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45988.438177199074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45988.438177199074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45988.438177199074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45988.438177199074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45988.438177199074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45988.438177199074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45988.438177199074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45988.438177199074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45988.438177199074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45988.438177199074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45988.438177199074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45988.438177199074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45988.438177199074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45988.438177199074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45988.438177199074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45988.438177199074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45988.438177199074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45988.438177199074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45988.438177199074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45988.438177199074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45988.438177199074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45988.438177199074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45988.438177199074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45988.438177199074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45988.438177199074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45988.438177199074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45988.438177199074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45988.438177199074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45988.438177199074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45988.438177199074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45988.438177199074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45988.438177199074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45988.438177199074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45988.438177199074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45988.438177199074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45988.438177199074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45988.438177199074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45988.438177199074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45988.438177199074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45988.438177199074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45988.438177199074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45988.438177199074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45988.438177199074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45988.438177199074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45988.438177199074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45988.438177199074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45988.438177199074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45988.438177199074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45988.438177199074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45988.438177199074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45988.438177199074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45988.438177199074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45988.438177199074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45988.438177199074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45988.438177199074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45988.438177199074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45988.438177199074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45988.438177199074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45988.438177199074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45988.438177199074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45988.438177199074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45988.438177199074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45988.438177199074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45988.438177199074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45988.438177199074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45988.438177199074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45988.438177199074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45988.438177199074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45988.438177199074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45988.438177199074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45988.438177199074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45988.438177199074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45988.438177199074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45988.438177199074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45988.438177199074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45988.438177199074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45988.438177199074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45988.438177199074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45988.438177199074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45988.438177199074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45988.438177199074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45988.438177199074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45988.438177199074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45988.438177199074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45988.438177199074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45988.438177199074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45988.438177199074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45988.438177199074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45988.438177199074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45988.438177199074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45988.438177199074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45988.438177199074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45988.438177199074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45988.438177199074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45988.438177199074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45988.438177199074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45988.438177199074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45988.438177199074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45988.438177199074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45988.438177199074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45988.438177199074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45988.438177199074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45988.438177199074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45988.438177199074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45988.438177199074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45988.438177199074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45988.438177199074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45988.438177199074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45988.438177199074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45988.438177199074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45988.438177199074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45988.438177199074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45988.438177199074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45988.438177199074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45988.438177199074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45988.438177199074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45988.438177199074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45988.438177199074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45988.438177199074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45988.438177199074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45988.438177199074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45988.438177199074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45988.438177199074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45988.438177199074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45988.438177199074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45988.438177199074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45988.438177199074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45988.438177199074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45988.438177199074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45988.438177199074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45988.438177199074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45988.438177199074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45988.438177199074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45988.438177199074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45988.438177199074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45988.438177199074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45988.438177199074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45988.438177199074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45988.438177199074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45988.438177199074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45988.438177199074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45988.438177199074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45988.438177199074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45988.438177199074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45988.438177199074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45988.438177199074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45988.438177199074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45988.438177199074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45988.438177199074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45988.438177199074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45988.438177199074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45988.438177199074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45988.438177199074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45988.438177199074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45988.438177199074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45988.438177199074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45988.438177199074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45988.438177199074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45988.438177199074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45988.438177199074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45988.438177199074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45988.438177199074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45988.438177199074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45988.438177199074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45988.438177199074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45988.438177199074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45988.438177199074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45988.438177199074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45988.438177199074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45988.438177199074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45988.438177199074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45988.438177199074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45988.438177199074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45988.438177199074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45988.438177199074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45988.438177199074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45988.438177199074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45988.438177199074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45988.438177199074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45988.438177199074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45988.438177199074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45988.438177199074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45988.438177199074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45988.438177199074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45988.438177199074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45988.438177199074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45988.438177199074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45988.438177199074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45988.438177199074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45988.438177199074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45988.438177199074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45988.438177199074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45988.438177199074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45988.438177199074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45988.438177199074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45988.438177199074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45988.438177199074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45988.438177199074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45988.438177199074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45988.438177199074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45988.438177199074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45988.438177199074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45988.438177199074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45988.438177199074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45988.438177199074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45988.438177199074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45988.438177199074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45988.438177199074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45988.438177199074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45988.438177199074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45988.438177199074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45988.438177199074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45988.438177199074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45988.438177199074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45988.438177199074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45988.438177199074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45988.438177199074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45988.438177199074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45988.438177199074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45988.438177199074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45988.438177199074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45988.438177199074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45988.438177199074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45988.438177199074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45988.438177199074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45988.438177199074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45988.438177199074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45988.438177199074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45988.438177199074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45988.438177199074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45988.438177199074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45988.438177199074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45988.438177199074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45988.438177199074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45988.438177199074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45988.438177199074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45988.438177199074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45988.438177199074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45988.438177199074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45988.438177199074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45988.438177199074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45988.438177199074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45988.438177199074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45988.438177199074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45988.438177199074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45988.438177199074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45988.438177199074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45988.438177199074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45988.438177199074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45988.438177199074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45988.438177199074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45988.438177199074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45988.438177199074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45988.438177199074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45988.438177199074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45988.438177199074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45988.438177199074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45988.438177199074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45988.438177199074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45988.438177199074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45988.438177199074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45988.438177199074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45988.438177199074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45988.438177199074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45988.438177199074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45988.438177199074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45988.438177199074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45988.438177199074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45988.438177199074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45988.438177199074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45988.438177199074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45988.438177199074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45988.438177199074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45988.438177199074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45988.438177199074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45988.438177199074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45988.438177199074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45988.438177199074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45988.438177199074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45988.438177199074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45988.438177199074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45988.438177199074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45988.438177199074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45988.438177199074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45988.438177199074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45988.438177199074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45988.438177199074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45988.438177199074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45988.438177199074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45988.438177199074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45988.438177199074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45988.438177199074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45988.438177199074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45988.438177199074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45988.438177199074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45988.438177199074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45988.438177199074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45988.438177199074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45988.438177199074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45988.438177199074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45988.438177199074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45988.438177199074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45988.438177199074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45988.438177199074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45988.438177199074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45988.438177199074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45988.438177199074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45988.438177199074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45988.438177199074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45988.438177199074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45988.438177199074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45988.438177199074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45988.438177199074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45988.438177199074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45988.438177199074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45988.438177199074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45988.438177199074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45988.438177199074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45988.438177199074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45988.438177199074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45988.438177199074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45988.438177199074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45988.438177199074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45988.438177199074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45988.438177199074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45988.438177199074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45988.438177199074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45988.438177199074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45988.438177199074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45988.438177199074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45988.438177199074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45988.438177199074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45988.438177199074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45988.438177199074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45988.438177199074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45988.438177199074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45988.438177199074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45988.438177199074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45988.438177199074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45988.438177199074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45988.438177199074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45988.438177199074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45988.438177199074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45988.438177199074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45988.438177199074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45988.438177199074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45988.438177199074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45988.438177199074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45988.438177199074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45988.438177199074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45988.438177199074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45988.438177199074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45988.438177199074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45988.438177199074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45988.438177199074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45988.438177199074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45988.438177199074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45988.438177199074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45988.438177199074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45988.438177199074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45988.438177199074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45988.438177199074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45988.438177199074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45988.438177199074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45988.438177199074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45988.438177199074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45988.438177199074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45988.438177199074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45988.438177199074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45988.438177199074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45988.438177199074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45988.438177199074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45988.438177199074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45988.438177199074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45988.438177199074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45988.438177199074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45988.438177199074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45988.438177199074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45988.438177199074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45988.438177199074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45988.438177199074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45988.438177199074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45988.438177199074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45988.438177199074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45988.438177199074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45988.438177199074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45988.438177199074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45988.438177199074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45988.438177199074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45988.438177199074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45988.438177199074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45988.438177199074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45988.438177199074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45988.438177199074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45988.438177199074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45988.438177199074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45988.438177199074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45988.438177199074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45988.438177199074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45988.438177199074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45988.438177199074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45988.438177199074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45988.438177199074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45988.438177199074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45988.438177199074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45988.438177199074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45988.438177199074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45988.438177199074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45988.438177199074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45988.438177199074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45988.438177199074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45988.438177199074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45988.438177199074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45988.438177199074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45988.438177199074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45988.438177199074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45988.438177199074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45988.438177199074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45988.438177199074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45988.438177199074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45988.438177199074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45988.438177199074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45988.438177199074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45988.438177199074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45988.438177199074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45988.438177199074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45988.438177199074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45988.438177199074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45988.438177199074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45988.438177199074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45988.438177199074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45988.438177199074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45988.438177199074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45988.438177199074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45988.438177199074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45988.438177199074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45988.438177199074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45988.438177199074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45988.438177199074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45988.438177199074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45988.438177199074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45988.438177199074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45988.438177199074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45988.438177199074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45988.438177199074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45988.438177199074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45988.438177199074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45988.438177199074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45988.438177199074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45988.438177199074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45988.438177199074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45988.438177199074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45988.438177199074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45988.438177199074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45988.438177199074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45988.438177199074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45988.438177199074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45988.438177199074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45988.438177199074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45988.438177199074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45988.438177199074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45988.438177199074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45988.438177199074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45988.438177199074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45988.438177199074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45988.438177199074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45988.438177199074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45988.438177199074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45988.438177199074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45988.438177199074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45988.438177199074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45988.438177199074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45988.438177199074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45988.438177199074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45988.438177199074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45988.438177199074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45988.438177199074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45988.438177199074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45988.438177199074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45988.438177199074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45988.438177199074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45988.438177199074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45988.438177199074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45988.438177199074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45988.438177199074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45988.438177199074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45988.438177199074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45988.438177199074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45988.438177199074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45988.438177199074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45988.438177199074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45988.438177199074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45988.438177199074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45988.438177199074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45988.438177199074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45988.438177199074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45988.438177199074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45988.438177199074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45988.438177199074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45988.438177199074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45988.438177199074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45988.438177199074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45988.438177199074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45988.438177199074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45988.438177199074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45988.438177199074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45988.438177199074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45988.438177199074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45988.438177199074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45988.438177199074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45988.438177199074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45988.438177199074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45988.438177199074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45988.438177199074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45988.438177199074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45988.438177199074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45988.438177199074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45988.438177199074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45988.438177199074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45988.438177199074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45988.438177199074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45988.438177199074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45988.438177199074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45988.438177199074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45988.438177199074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45988.438177199074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45988.438177199074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45988.438177199074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45988.438177199074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45988.438177199074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45988.438177199074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45988.438177199074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45988.438177199074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45988.438177199074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45988.438177199074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45988.438177199074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45988.438177199074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45988.438177199074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45988.438177199074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45988.438177199074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45988.438177199074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45988.438177199074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45988.438177199074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45988.438177199074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45988.438177199074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45988.438177199074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45988.438177199074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45988.438177199074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45988.438177199074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45988.438177199074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45988.438177199074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45988.438177199074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45988.438177199074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45988.438177199074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45988.438177199074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45988.438177199074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45988.438177199074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45988.438177199074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45988.438177199074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45988.438177199074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45988.438177199074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45988.438177199074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45988.438177199074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45988.438177199074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45988.438177199074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45988.438177199074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45988.438177199074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45988.438177199074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45988.438177199074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45988.438177199074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45988.438177199074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45988.438177199074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45988.438177199074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45988.438177199074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45988.438177199074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45988.438177199074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45988.438177199074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45988.438177199074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45988.438177199074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45988.438177199074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45988.438177199074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45988.438177199074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45988.438177199074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45988.438177199074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45988.438177199074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45988.438177199074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45988.438177199074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45988.438177199074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45988.438177199074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45988.438177199074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45988.438177199074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45988.438177199074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45988.438177199074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45988.438177199074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45988.438177199074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45988.438177199074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45988.438177199074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45988.438177199074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45988.438177199074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45988.438177199074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45988.438177199074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45988.438177199074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45988.438177199074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45988.438177199074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45988.438177199074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45988.438177199074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45988.438177199074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45988.438177199074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45988.438177199074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45988.438177199074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45988.438177199074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45988.438177199074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45988.438177199074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45988.438177199074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45988.438177199074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45988.438177199074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45988.438177199074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45988.438177199074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45988.438177199074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45988.438177199074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45988.438177199074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45988.438177199074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45988.438177199074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45988.438177199074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45988.438177199074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45988.438177199074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45988.438177199074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45988.438177199074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45988.438177199074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45988.438177199074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45988.438177199074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45988.438177199074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45988.438177199074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45988.438177199074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45988.438177199074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45988.438177199074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45988.438177199074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45988.438177199074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45988.438177199074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45988.438177199074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45988.438177199074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45988.438177199074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45988.438177199074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45988.438177199074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45988.438177199074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45988.438177199074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45988.438177199074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45988.438177199074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45988.438177199074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45988.438177199074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45988.438177199074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45988.438177199074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45988.438177199074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45988.438177199074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45988.438177199074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45988.438177199074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45988.438177199074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45988.438177199074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45988.438177199074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45988.438177199074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45988.438177199074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45988.438177199074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45988.438177199074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45988.438177199074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45988.438177199074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45988.438177199074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45988.438177199074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45988.438177199074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45988.438177199074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45988.438177199074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45988.438177199074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45988.438177199074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45988.438177199074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45988.438177199074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45988.438177199074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45988.438177199074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45988.438177199074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45988.438177199074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45988.438177199074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45988.438177199074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45988.438177199074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45988.438177199074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45988.438177199074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45988.438177199074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45988.438177199074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45988.438177199074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45988.438177199074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45988.438177199074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45988.438177199074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45988.438177199074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45988.438177199074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45988.438177199074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45988.438177199074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45988.438177199074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45988.438177199074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45988.438177199074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45988.438177199074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45988.438177199074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45988.438177199074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45988.438177199074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45988.438177199074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45988.438177199074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45988.438177199074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45988.438177199074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45988.438177199074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45988.438177199074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45988.438177199074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45988.438177199074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45988.438177199074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45988.438177199074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45988.438177199074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45988.438177199074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45988.438177199074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45988.438177199074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45988.438177199074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45988.438177199074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45988.438177199074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45988.438177199074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45988.438177199074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45988.438177199074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45988.438177199074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45988.438177199074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45988.438177199074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45988.438177199074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45988.438177199074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45988.438177199074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45988.438177199074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45988.438177199074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45988.438177199074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45988.438177199074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45988.438177199074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45988.438177199074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45988.438177199074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45988.438177199074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45988.438177199074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45988.438177199074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45988.438177199074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45988.438177199074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45988.438177199074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45988.438177199074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45988.438177199074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45988.438177199074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45988.438177199074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45988.438177199074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45988.438177199074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45988.438177199074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45988.438177199074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45988.438177199074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45988.438177199074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45988.438177199074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45988.438177199074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45988.438177199074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45988.438177199074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45988.438177199074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45988.438177199074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45988.438177199074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45988.438177199074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45988.438177199074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45988.438177199074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45988.438177199074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45988.438177199074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45988.438177199074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45988.438177199074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45988.438177199074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45988.438177199074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45988.438177199074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45988.438177199074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45988.438177199074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45988.438177199074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45988.438177199074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45988.438177199074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45988.438177199074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45988.438177199074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45988.438177199074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45988.438177199074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45988.438177199074</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284.95745960647764</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6.8732754632947035E-2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45988.438177199074</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5.0110069445508998E-2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45988.438177199074</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45988.438177199074</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45988.438177199074</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45988.438177199074</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45988.438177199074</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45988.438177199074</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45988.438177199074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45988.438177199074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45988.438177199074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45988.438177199074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45988.438177199074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45988.438177199074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45988.438177199074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45988.438177199074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45988.438177199074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45988.438177199074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45988.438177199074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45988.438177199074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45988.438177199074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45988.438177199074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45988.438177199074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45988.438177199074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45988.438177199074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45988.438177199074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45988.438177199074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45988.438177199074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45988.438177199074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45988.438177199074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45988.438177199074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45988.438177199074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45988.438177199074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45988.438177199074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45988.438177199074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45988.438177199074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45988.438177199074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45988.438177199074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45988.438177199074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45988.438177199074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45988.438177199074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45988.438177199074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45988.438177199074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45988.438177199074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45988.438177199074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45988.438177199074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45988.438177199074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45988.438177199074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45988.438177199074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45988.438177199074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45988.438177199074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45988.438177199074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45988.438177199074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45988.438177199074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45988.438177199074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45988.438177199074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45988.438177199074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45988.438177199074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45988.438177199074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45988.438177199074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45988.438177199074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45988.438177199074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45988.438177199074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45988.438177199074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45988.438177199074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45988.438177199074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45988.438177199074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45988.438177199074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45988.438177199074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45988.438177199074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45988.438177199074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45988.438177199074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45988.438177199074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45988.438177199074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45988.438177199074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45988.438177199074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45988.438177199074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45988.438177199074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45988.438177199074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45988.438177199074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45988.438177199074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45988.438177199074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45988.438177199074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45988.438177199074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45988.438177199074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45988.438177199074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45988.438177199074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45988.438177199074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45988.438177199074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45988.438177199074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45988.438177199074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45988.438177199074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45988.438177199074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45988.438177199074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45988.438177199074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45988.438177199074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45988.438177199074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45988.438177199074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45988.438177199074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45988.438177199074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45988.438177199074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45988.438177199074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45988.438177199074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45988.438177199074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45988.438177199074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45988.438177199074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45988.438177199074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45988.438177199074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45988.438177199074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45988.438177199074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45988.438177199074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45988.438177199074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45988.438177199074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45988.438177199074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45988.438177199074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45988.438177199074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45988.438177199074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45988.438177199074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45988.438177199074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45988.438177199074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45988.438177199074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45988.438177199074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45988.438177199074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45988.438177199074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45988.438177199074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45988.438177199074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45988.438177199074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45988.438177199074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45988.438177199074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45988.438177199074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45988.438177199074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45988.438177199074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45988.438177199074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45988.438177199074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45988.438177199074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45988.438177199074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45988.438177199074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45988.438177199074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45988.438177199074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45988.438177199074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45988.438177199074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45988.438177199074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45988.438177199074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45988.438177199074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45988.438177199074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45988.438177199074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45988.438177199074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45988.438177199074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45988.438177199074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45988.438177199074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45988.438177199074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45988.438177199074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45988.438177199074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45988.438177199074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45988.438177199074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45988.438177199074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45988.438177199074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45988.438177199074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45988.438177199074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45988.438177199074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45988.438177199074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45988.438177199074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45988.438177199074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45988.438177199074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45988.438177199074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45988.438177199074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45988.438177199074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45988.438177199074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45988.438177199074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45988.438177199074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45988.438177199074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45988.438177199074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45988.438177199074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45988.438177199074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45988.438177199074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45988.438177199074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45988.438177199074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45988.438177199074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45988.438177199074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45988.438177199074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45988.438177199074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45988.438177199074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45988.438177199074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45988.438177199074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45988.438177199074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45988.438177199074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45988.438177199074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45988.438177199074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45988.438177199074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45988.438177199074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45988.438177199074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45988.438177199074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45988.438177199074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45988.438177199074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45988.438177199074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45988.438177199074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45988.438177199074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45988.438177199074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45988.438177199074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45988.438177199074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45988.438177199074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45988.438177199074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45988.438177199074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45988.438177199074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45988.438177199074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45988.438177199074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45988.438177199074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45988.438177199074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45988.438177199074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45988.438177199074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45988.438177199074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45988.438177199074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45988.438177199074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45988.438177199074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45988.438177199074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45988.438177199074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45988.438177199074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45988.438177199074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45988.438177199074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45988.438177199074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45988.438177199074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45988.438177199074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45988.438177199074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45988.438177199074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45988.438177199074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45988.438177199074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45988.438177199074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45988.438177199074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45988.438177199074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45988.438177199074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45988.438177199074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45988.438177199074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45988.438177199074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45988.438177199074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45988.438177199074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45988.438177199074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45988.438177199074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45988.438177199074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45988.438177199074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45988.438177199074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45988.438177199074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45988.438177199074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45988.438177199074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45988.438177199074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45988.438177199074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45988.438177199074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45988.438177199074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45988.438177199074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45988.438177199074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45988.438177199074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45988.438177199074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45988.438177199074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45988.438177199074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45988.438177199074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45988.438177199074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45988.438177199074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45988.438177199074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45988.438177199074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45988.438177199074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45988.438177199074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45988.438177199074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45988.438177199074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45988.438177199074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45988.438177199074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45988.438177199074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45988.438177199074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45988.438177199074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45988.438177199074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45988.438177199074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45988.438177199074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45988.438177199074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45988.438177199074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45988.438177199074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45988.438177199074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45988.438177199074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45988.438177199074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45988.438177199074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45988.438177199074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45988.438177199074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45988.438177199074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45988.438177199074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45988.438177199074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45988.438177199074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45988.438177199074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45988.438177199074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45988.438177199074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45988.438177199074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45988.438177199074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45988.438177199074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45988.438177199074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45988.438177199074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45988.438177199074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45988.438177199074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45988.438177199074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45988.438177199074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45988.438177199074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45988.438177199074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45988.438177199074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45988.438177199074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45988.438177199074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45988.438177199074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45988.438177199074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45988.438177199074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45988.438177199074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45988.438177199074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45988.438177199074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45988.438177199074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45988.438177199074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45988.438177199074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45988.438177199074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45988.438177199074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45988.438177199074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45988.438177199074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45988.438177199074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45988.438177199074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45988.438177199074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45988.438177199074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45988.438177199074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45988.438177199074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45988.438177199074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45988.438177199074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45988.438177199074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45988.438177199074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45988.438177199074</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96.606117013885523</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62.249299884257198</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39.77706608796143</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7.0648785879602656</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37" t="s">
        <v>35154</v>
      </c>
      <c r="E6" s="37" t="s">
        <v>39021</v>
      </c>
      <c r="F6" s="147">
        <v>45988.370937500003</v>
      </c>
      <c r="G6" s="108">
        <f ca="1">IFERROR(NOW()-F6,"")</f>
        <v>6.7239699070341885E-2</v>
      </c>
      <c r="H6" s="38">
        <v>45988.360231481478</v>
      </c>
      <c r="I6" s="37" t="str">
        <f>IFERROR(VLOOKUP(D6,DB!A:F,6,0),"")</f>
        <v>Generator-SG</v>
      </c>
      <c r="J6" s="37" t="str">
        <f>IFERROR(VLOOKUP(D6,DB!A:G,7,0),"")</f>
        <v>Dead</v>
      </c>
      <c r="K6" s="37" t="s">
        <v>39133</v>
      </c>
      <c r="L6" s="37" t="str">
        <f>IFERROR(VLOOKUP(D6,DB!A:I,9,0),"")</f>
        <v>Latis</v>
      </c>
    </row>
    <row r="7" spans="1:13" s="39" customFormat="1">
      <c r="A7" s="37" t="s">
        <v>39134</v>
      </c>
      <c r="B7" s="37" t="str">
        <f>IFERROR(VLOOKUP(D7,DB!A:K,11,0),"")</f>
        <v>R5</v>
      </c>
      <c r="C7" s="37">
        <v>1</v>
      </c>
      <c r="D7" s="103" t="s">
        <v>38366</v>
      </c>
      <c r="E7" s="37" t="s">
        <v>39021</v>
      </c>
      <c r="F7" s="38">
        <v>45988.389976851853</v>
      </c>
      <c r="G7" s="144">
        <f t="shared" ref="G7:G31" ca="1" si="2">IFERROR(NOW()-F7,"")</f>
        <v>4.8200347220699769E-2</v>
      </c>
      <c r="H7" s="38">
        <v>45988.373310185183</v>
      </c>
      <c r="I7" s="37" t="str">
        <f>IFERROR(VLOOKUP(D7,DB!A:F,6,0),"")</f>
        <v>SCECO</v>
      </c>
      <c r="J7" s="37" t="str">
        <f>IFERROR(VLOOKUP(D7,DB!A:G,7,0),"")</f>
        <v>Haj Removal</v>
      </c>
      <c r="K7" s="37" t="s">
        <v>39135</v>
      </c>
      <c r="L7" s="37" t="str">
        <f>IFERROR(VLOOKUP(D7,DB!A:I,9,0),"")</f>
        <v>Latis</v>
      </c>
    </row>
    <row r="8" spans="1:13" s="39" customFormat="1">
      <c r="A8" s="37" t="s">
        <v>39134</v>
      </c>
      <c r="B8" s="37" t="str">
        <f>IFERROR(VLOOKUP(D8,DB!A:K,11,0),"")</f>
        <v>R5</v>
      </c>
      <c r="C8" s="37">
        <v>1</v>
      </c>
      <c r="D8" s="103" t="s">
        <v>38242</v>
      </c>
      <c r="E8" s="37" t="s">
        <v>39021</v>
      </c>
      <c r="F8" s="38">
        <v>45988.389976851853</v>
      </c>
      <c r="G8" s="144">
        <f ca="1">IFERROR(NOW()-F8,"")</f>
        <v>4.8200347220699769E-2</v>
      </c>
      <c r="H8" s="38">
        <v>45988.373310185183</v>
      </c>
      <c r="I8" s="37" t="str">
        <f>IFERROR(VLOOKUP(D8,DB!A:F,6,0),"")</f>
        <v>SCECO</v>
      </c>
      <c r="J8" s="37" t="str">
        <f>IFERROR(VLOOKUP(D8,DB!A:G,7,0),"")</f>
        <v>Haj Removal</v>
      </c>
      <c r="K8" s="37" t="s">
        <v>39135</v>
      </c>
      <c r="L8" s="37" t="str">
        <f>IFERROR(VLOOKUP(D8,DB!A:I,9,0),"")</f>
        <v>Latis</v>
      </c>
    </row>
    <row r="9" spans="1:13" s="39" customFormat="1">
      <c r="A9" s="37"/>
      <c r="B9" s="37" t="str">
        <f>IFERROR(VLOOKUP(D9,DB!A:K,11,0),"")</f>
        <v/>
      </c>
      <c r="C9" s="37"/>
      <c r="D9" s="37"/>
      <c r="E9" s="37"/>
      <c r="F9" s="38"/>
      <c r="G9" s="144">
        <f t="shared" ca="1" si="2"/>
        <v>45988.438177199074</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44">
        <f t="shared" ca="1" si="2"/>
        <v>45988.438177199074</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45988.438177199074</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44">
        <f t="shared" ca="1" si="2"/>
        <v>45988.438177199074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45988.438177199074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45988.438177199074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45988.438177199074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45988.438177199074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45988.438177199074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45988.438177199074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45988.438177199074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45988.438177199074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45988.438177199074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45988.438177199074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45988.438177199074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45988.438177199074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45988.438177199074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45988.438177199074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45988.438177199074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45988.438177199074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45988.438177199074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45988.438177199074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45988.438177199074</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37" t="s">
        <v>39136</v>
      </c>
      <c r="B2" s="124" t="s">
        <v>5398</v>
      </c>
      <c r="C2" s="37">
        <v>2</v>
      </c>
      <c r="D2" s="124" t="s">
        <v>36191</v>
      </c>
      <c r="E2" s="37" t="s">
        <v>39021</v>
      </c>
      <c r="F2" s="38">
        <v>45988.383148148147</v>
      </c>
      <c r="G2" s="72">
        <f t="shared" ref="G2" ca="1" si="0">IFERROR(NOW()-F2,"-")</f>
        <v>5.5029050927259959E-2</v>
      </c>
      <c r="H2" s="38">
        <v>45988.370925925927</v>
      </c>
      <c r="I2" s="124" t="str">
        <f>IFERROR(VLOOKUP(D2,DB!A:F,6,0),"")</f>
        <v>SCECO</v>
      </c>
      <c r="J2" s="124" t="str">
        <f>IFERROR(VLOOKUP(D2,DB!A:G,7,0),"")</f>
        <v>Dead</v>
      </c>
      <c r="K2" s="37" t="s">
        <v>39137</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39138</v>
      </c>
      <c r="D3" s="124"/>
      <c r="E3" s="37"/>
      <c r="F3" s="38"/>
      <c r="G3" s="72">
        <f ca="1">IFERROR(NOW()-F3,"-")</f>
        <v>45988.438177199074</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45988.438177199074</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45988.438177199074</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45988.438177199074</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45988.438177199074</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45988.438177199074</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45988.438177199074</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45988.438177199074</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45988.438177199074</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45988.438177199074</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45988.438177199074</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45988.438177199074</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45988.438177199074</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45988.438177199074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45988.438177199074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45988.438177199074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45988.438177199074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45988.438177199074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45988.438177199074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45988.438177199074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45988.438177199074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45988.438177199074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45988.438177199074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45988.438177199074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45988.438177199074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45988.438177199074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45988.438177199074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45988.438177199074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45988.438177199074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45988.438177199074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45988.438177199074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45988.438177199074</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