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86" documentId="13_ncr:1_{F6CB121F-512D-4AA6-A0C1-0FB36C537598}" xr6:coauthVersionLast="47" xr6:coauthVersionMax="47" xr10:uidLastSave="{25F5EA70-9B8A-4AF3-9A3A-BFD8D57BB398}"/>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<sst xmlns="http://schemas.openxmlformats.org/spreadsheetml/2006/main" count="180312" uniqueCount="39129">
  <si>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</si>
  <si>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</si>
  <si>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</si>
  <si>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</si>
  <si>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</si>
  <si>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</si>
  <si>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</si>
  <si>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</si>
  <si>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</si>
  <si>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</si>
  <si>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</si>
  <si>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</si>
  <si>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</si>
  <si>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</si>
  <si>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</si>
  <si>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</si>
  <si>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</si>
  <si>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</si>
  <si>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</si>
  <si>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</si>
  <si>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</si>
  <si>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</si>
  <si>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</si>
  <si>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</si>
  <si>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</si>
  <si>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</si>
  <si>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</si>
  <si>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</si>
  <si>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</si>
  <si>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</si>
  <si>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</si>
  <si>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</si>
  <si>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</si>
  <si>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</si>
  <si>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</si>
  <si>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</si>
  <si>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</si>
  <si>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</si>
  <si>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</si>
  <si>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</si>
  <si>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</si>
  <si>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</si>
  <si>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</si>
  <si>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</si>
  <si>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</si>
  <si>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</si>
  <si>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</si>
  <si>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</si>
  <si>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</si>
  <si>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</si>
  <si>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</si>
  <si>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</si>
  <si>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</si>
  <si>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</si>
  <si>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</si>
  <si>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</si>
  <si>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</si>
  <si>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</si>
  <si>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</si>
  <si>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</si>
  <si>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</si>
  <si>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</si>
  <si>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</si>
  <si>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</si>
  <si>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</si>
  <si>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</si>
  <si>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</si>
  <si>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</si>
  <si>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</si>
  <si>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</si>
  <si>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</si>
  <si>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</si>
  <si>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</si>
  <si>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</si>
  <si>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</si>
  <si>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</si>
  <si>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</si>
  <si>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</si>
  <si>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</si>
  <si>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</si>
  <si>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</si>
  <si>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</si>
  <si>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</si>
  <si>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</si>
  <si>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</si>
  <si>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</si>
  <si>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</si>
  <si>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</si>
  <si>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</si>
  <si>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</si>
  <si>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</si>
  <si>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</si>
  <si>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</si>
  <si>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</si>
  <si>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</si>
  <si>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</si>
  <si>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</si>
  <si>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</si>
  <si>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</si>
  <si>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</si>
  <si>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</si>
  <si>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</si>
  <si>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</si>
  <si>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</si>
  <si>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</si>
  <si>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</si>
  <si>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</si>
  <si>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</si>
  <si>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</si>
  <si>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</si>
  <si>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</si>
  <si>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</si>
  <si>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</si>
  <si>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</si>
  <si>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</si>
  <si>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</si>
  <si>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</si>
  <si>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</si>
  <si>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</si>
  <si>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</si>
  <si>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</si>
  <si>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</si>
  <si>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</si>
  <si>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</si>
  <si>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</si>
  <si>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</si>
  <si>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</si>
  <si>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</si>
  <si>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</si>
  <si>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</si>
  <si>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</si>
  <si>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</si>
  <si>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</si>
  <si>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</si>
  <si>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</si>
  <si>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</si>
  <si>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</si>
  <si>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</si>
  <si>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</si>
  <si>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</si>
  <si>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</si>
  <si>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</si>
  <si>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</si>
  <si>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</si>
  <si>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</si>
  <si>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</si>
  <si>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</si>
  <si>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</si>
  <si>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</si>
  <si>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</si>
  <si>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</si>
  <si>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</si>
  <si>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</si>
  <si>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</si>
  <si>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</si>
  <si>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</si>
  <si>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</si>
  <si>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</si>
  <si>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</si>
  <si>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</si>
  <si>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</si>
  <si>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</si>
  <si>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</si>
  <si>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</si>
  <si>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</si>
  <si>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</si>
  <si>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</si>
  <si>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</si>
  <si>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</si>
  <si>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</si>
  <si>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</si>
  <si>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</si>
  <si>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</si>
  <si>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</si>
  <si>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</si>
  <si>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</si>
  <si>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</si>
  <si>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</si>
  <si>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</si>
  <si>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</si>
  <si>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</si>
  <si>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</si>
  <si>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</si>
  <si>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</si>
  <si>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</si>
  <si>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</si>
  <si>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</si>
  <si>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</si>
  <si>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</si>
  <si>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</si>
  <si>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</si>
  <si>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</si>
  <si>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</si>
  <si>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</si>
  <si>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</si>
  <si>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</si>
  <si>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</si>
  <si>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</si>
  <si>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</si>
  <si>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</si>
  <si>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</si>
  <si>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</si>
  <si>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</si>
  <si>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</si>
  <si>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</si>
  <si>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</si>
  <si>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</si>
  <si>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</si>
  <si>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</si>
  <si>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</si>
  <si>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</si>
  <si>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</si>
  <si>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</si>
  <si>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</si>
  <si>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</si>
  <si>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</si>
  <si>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</si>
  <si>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</si>
  <si>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</si>
  <si>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</si>
  <si>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</si>
  <si>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</si>
  <si>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</si>
  <si>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</si>
  <si>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</si>
  <si>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</si>
  <si>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</si>
  <si>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</si>
  <si>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</si>
  <si>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</si>
  <si>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</si>
  <si>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</si>
  <si>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</si>
  <si>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</si>
  <si>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</si>
  <si>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</si>
  <si>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</si>
  <si>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</si>
  <si>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</si>
  <si>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</si>
  <si>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</si>
  <si>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</si>
  <si>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</si>
  <si>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</si>
  <si>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</si>
  <si>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</si>
  <si>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</si>
  <si>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</si>
  <si>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</si>
  <si>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</si>
  <si>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</si>
  <si>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</si>
  <si>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</si>
  <si>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</si>
  <si>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</si>
  <si>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</si>
  <si>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</si>
  <si>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</si>
  <si>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</si>
  <si>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</si>
  <si>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</si>
  <si>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</si>
  <si>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</si>
  <si>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</si>
  <si>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</si>
  <si>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</si>
  <si>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</si>
  <si>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</si>
  <si>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</si>
  <si>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</si>
  <si>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</si>
  <si>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</si>
  <si>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</si>
  <si>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</si>
  <si>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</si>
  <si>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</si>
  <si>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</si>
  <si>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</si>
  <si>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</si>
  <si>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</si>
  <si>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</si>
  <si>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</si>
  <si>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</si>
  <si>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</si>
  <si>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</si>
  <si>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</si>
  <si>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</si>
  <si>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</si>
  <si>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</si>
  <si>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</si>
  <si>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</si>
  <si>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</si>
  <si>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</si>
  <si>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</si>
  <si>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</si>
  <si>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</si>
  <si>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</si>
  <si>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</si>
  <si>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</si>
  <si>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</si>
  <si>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</si>
  <si>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</si>
  <si>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</si>
  <si>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</si>
  <si>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</si>
  <si>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</si>
  <si>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</si>
  <si>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</si>
  <si>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</si>
  <si>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</si>
  <si>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</si>
  <si>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</si>
  <si>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</si>
  <si>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</si>
  <si>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</si>
  <si>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</si>
  <si>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</si>
  <si>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</si>
  <si>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</si>
  <si>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</si>
  <si>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</si>
  <si>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</si>
  <si>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</si>
  <si>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</si>
  <si>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</si>
  <si>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</si>
  <si>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</si>
  <si>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</si>
  <si>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</si>
  <si>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</si>
  <si>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</si>
  <si>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</si>
  <si>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</si>
  <si>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</si>
  <si>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</si>
  <si>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</si>
  <si>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</si>
  <si>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</si>
  <si>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</si>
  <si>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</si>
  <si>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</si>
  <si>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</si>
  <si>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</si>
  <si>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</si>
  <si>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</si>
  <si>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</si>
  <si>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</si>
  <si>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</si>
  <si>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</si>
  <si>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</si>
  <si>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</si>
  <si>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</si>
  <si>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</si>
  <si>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</si>
  <si>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</si>
  <si>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</si>
  <si>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</si>
  <si>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</si>
  <si>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</si>
  <si>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</si>
  <si>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</si>
  <si>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</si>
  <si>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</si>
  <si>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</si>
  <si>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</si>
  <si>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</si>
  <si>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</si>
  <si>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</si>
  <si>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</si>
  <si>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</si>
  <si>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</si>
  <si>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</si>
  <si>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</si>
  <si>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</si>
  <si>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</si>
  <si>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</si>
  <si>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</si>
  <si>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</si>
  <si>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</si>
  <si>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</si>
  <si>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</si>
  <si>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</si>
  <si>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</si>
  <si>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</si>
  <si>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</si>
  <si>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</si>
  <si>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</si>
  <si>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</si>
  <si>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</si>
  <si>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</si>
  <si>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</si>
  <si>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</si>
  <si>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</si>
  <si>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</si>
  <si>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</si>
  <si>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</si>
  <si>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</si>
  <si>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</si>
  <si>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</si>
  <si>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</si>
  <si>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</si>
  <si>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</si>
  <si>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</si>
  <si>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</si>
  <si>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</si>
  <si>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</si>
  <si>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</si>
  <si>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</si>
  <si>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</si>
  <si>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</si>
  <si>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</si>
  <si>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</si>
  <si>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</si>
  <si>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</si>
  <si>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</si>
  <si>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</si>
  <si>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</si>
  <si>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</si>
  <si>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</si>
  <si>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</si>
  <si>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</si>
  <si>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</si>
  <si>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</si>
  <si>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</si>
  <si>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</si>
  <si>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</si>
  <si>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</si>
  <si>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</si>
  <si>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</si>
  <si>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</si>
  <si>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</si>
  <si>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</si>
  <si>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</si>
  <si>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</si>
  <si>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</si>
  <si>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</si>
  <si>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</si>
  <si>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</si>
  <si>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</si>
  <si>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</si>
  <si>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</si>
  <si>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</si>
  <si>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</si>
  <si>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</si>
  <si>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</si>
  <si>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</si>
  <si>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</si>
  <si>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</si>
  <si>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</si>
  <si>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</si>
  <si>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</si>
  <si>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</si>
  <si>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</si>
  <si>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</si>
  <si>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</si>
  <si>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</si>
  <si>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</si>
  <si>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</si>
  <si>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</si>
  <si>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</si>
  <si>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</si>
  <si>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</si>
  <si>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</si>
  <si>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</si>
  <si>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</si>
  <si>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</si>
  <si>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</si>
  <si>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</si>
  <si>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</si>
  <si>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</si>
  <si>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</si>
  <si>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</si>
  <si>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</si>
  <si>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</si>
  <si>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</si>
  <si>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</si>
  <si>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</si>
  <si>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</si>
  <si>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</si>
  <si>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</si>
  <si>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</si>
  <si>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</si>
  <si>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</si>
  <si>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</si>
  <si>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</si>
  <si>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</si>
  <si>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</si>
  <si>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</si>
  <si>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</si>
  <si>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</si>
  <si>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</si>
  <si>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</si>
  <si>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</si>
  <si>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</si>
  <si>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</si>
  <si>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</si>
  <si>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</si>
  <si>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</si>
  <si>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</si>
  <si>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</si>
  <si>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</si>
  <si>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</si>
  <si>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</si>
  <si>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</si>
  <si>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</si>
  <si>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</si>
  <si>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</si>
  <si>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</si>
  <si>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</si>
  <si>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</si>
  <si>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</si>
  <si>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</si>
  <si>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</si>
  <si>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</si>
  <si>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</si>
  <si>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</si>
  <si>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</si>
  <si>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</si>
  <si>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</si>
  <si>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</si>
  <si>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</si>
  <si>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</si>
  <si>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</si>
  <si>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</si>
  <si>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</si>
  <si>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</si>
  <si>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</si>
  <si>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</si>
  <si>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</si>
  <si>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</si>
  <si>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</si>
  <si>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</si>
  <si>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</si>
  <si>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</si>
  <si>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</si>
  <si>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</si>
  <si>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</si>
  <si>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</si>
  <si>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</si>
  <si>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</si>
  <si>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</si>
  <si>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</si>
  <si>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</si>
  <si>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</si>
  <si>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</si>
  <si>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</si>
  <si>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</si>
  <si>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</si>
  <si>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</si>
  <si>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</si>
  <si>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</si>
  <si>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</si>
  <si>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</si>
  <si>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</si>
  <si>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</si>
  <si>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</si>
  <si>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</si>
  <si>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</si>
  <si>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</si>
  <si>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</si>
  <si>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</si>
  <si>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</si>
  <si>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</si>
  <si>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</si>
  <si>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</si>
  <si>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</si>
  <si>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</si>
  <si>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</si>
  <si>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</si>
  <si>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</si>
  <si>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</si>
  <si>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</si>
  <si>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</si>
  <si>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</si>
  <si>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</si>
  <si>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</si>
  <si>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</si>
  <si>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</si>
  <si>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</si>
  <si>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</si>
  <si>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</si>
  <si>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</si>
  <si>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</si>
  <si>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</si>
  <si>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</si>
  <si>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</si>
  <si>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</si>
  <si>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</si>
  <si>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</si>
  <si>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</si>
  <si>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</si>
  <si>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</si>
  <si>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</si>
  <si>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</si>
  <si>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</si>
  <si>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</si>
  <si>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</si>
  <si>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</si>
  <si>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</si>
  <si>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</si>
  <si>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</si>
  <si>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</si>
  <si>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</si>
  <si>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</si>
  <si>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</si>
  <si>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</si>
  <si>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</si>
  <si>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</si>
  <si>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</si>
  <si>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</si>
  <si>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</si>
  <si>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</si>
  <si>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</si>
  <si>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</si>
  <si>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</si>
  <si>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</si>
  <si>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</si>
  <si>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</si>
  <si>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</si>
  <si>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</si>
  <si>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</si>
  <si>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</si>
  <si>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</si>
  <si>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</si>
  <si>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</si>
  <si>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</si>
  <si>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</si>
  <si>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</si>
  <si>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</si>
  <si>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</si>
  <si>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</si>
  <si>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</si>
  <si>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</si>
  <si>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</si>
  <si>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</si>
  <si>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</si>
  <si>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</si>
  <si>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</si>
  <si>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</si>
  <si>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</si>
  <si>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</si>
  <si>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</si>
  <si>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</si>
  <si>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</si>
  <si>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</si>
  <si>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</si>
  <si>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</si>
  <si>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</si>
  <si>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</si>
  <si>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</si>
  <si>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</si>
  <si>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</si>
  <si>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</si>
  <si>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</si>
  <si>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</si>
  <si>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</si>
  <si>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</si>
  <si>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</si>
  <si>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</si>
  <si>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</si>
  <si>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</si>
  <si>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</si>
  <si>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</si>
  <si>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</si>
  <si>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</si>
  <si>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</si>
  <si>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</si>
  <si>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</si>
  <si>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</si>
  <si>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</si>
  <si>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</si>
  <si>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</si>
  <si>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</si>
  <si>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</si>
  <si>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</si>
  <si>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</si>
  <si>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</si>
  <si>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</si>
  <si>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</si>
  <si>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</si>
  <si>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</si>
  <si>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</si>
  <si>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</si>
  <si>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</si>
  <si>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</si>
  <si>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</si>
  <si>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</si>
  <si>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</si>
  <si>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</si>
  <si>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</si>
  <si>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</si>
  <si>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</si>
  <si>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</si>
  <si>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</si>
  <si>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</si>
  <si>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</si>
  <si>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</si>
  <si>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</si>
  <si>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</si>
  <si>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</si>
  <si>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</si>
  <si>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</si>
  <si>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</si>
  <si>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</si>
  <si>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</si>
  <si>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</si>
  <si>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</si>
  <si>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</si>
  <si>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</si>
  <si>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</si>
  <si>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</si>
  <si>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</si>
  <si>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</si>
  <si>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</si>
  <si>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</si>
  <si>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</si>
  <si>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</si>
  <si>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</si>
  <si>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</si>
  <si>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</si>
  <si>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</si>
  <si>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</si>
  <si>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</si>
  <si>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</si>
  <si>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</si>
  <si>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</si>
  <si>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</si>
  <si>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</si>
  <si>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</si>
  <si>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</si>
  <si>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</si>
  <si>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</si>
  <si>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</si>
  <si>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</si>
  <si>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</si>
  <si>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</si>
  <si>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</si>
  <si>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</si>
  <si>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</si>
  <si>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</si>
  <si>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</si>
  <si>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</si>
  <si>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</si>
  <si>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</si>
  <si>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</si>
  <si>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</si>
  <si>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</si>
  <si>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</si>
  <si>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</si>
  <si>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</si>
  <si>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</si>
  <si>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</si>
  <si>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</si>
  <si>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</si>
  <si>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</si>
  <si>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</si>
  <si>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</si>
  <si>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</si>
  <si>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</si>
  <si>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</si>
  <si>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</si>
  <si>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</si>
  <si>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</si>
  <si>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</si>
  <si>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</si>
  <si>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</si>
  <si>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</si>
  <si>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</si>
  <si>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</si>
  <si>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</si>
  <si>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</si>
  <si>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</si>
  <si>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</si>
  <si>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</si>
  <si>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</si>
  <si>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</si>
  <si>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</si>
  <si>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</si>
  <si>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</si>
  <si>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</si>
  <si>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</si>
  <si>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</si>
  <si>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</si>
  <si>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</si>
  <si>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</si>
  <si>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</si>
  <si>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</si>
  <si>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</si>
  <si>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</si>
  <si>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</si>
  <si>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</si>
  <si>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</si>
  <si>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</si>
  <si>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</si>
  <si>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</si>
  <si>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</si>
  <si>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</si>
  <si>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</si>
  <si>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</si>
  <si>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</si>
  <si>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</si>
  <si>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</si>
  <si>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</si>
  <si>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</si>
  <si>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</si>
  <si>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</si>
  <si>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</si>
  <si>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</si>
  <si>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</si>
  <si>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</si>
  <si>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</si>
  <si>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</si>
  <si>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</si>
  <si>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</si>
  <si>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</si>
  <si>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</si>
  <si>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</si>
  <si>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</si>
  <si>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</si>
  <si>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</si>
  <si>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</si>
  <si>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</si>
  <si>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</si>
  <si>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</si>
  <si>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</si>
  <si>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</si>
  <si>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</si>
  <si>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</si>
  <si>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</si>
  <si>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</si>
  <si>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</si>
  <si>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</si>
  <si>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</si>
  <si>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</si>
  <si>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</si>
  <si>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</si>
  <si>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</si>
  <si>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</si>
  <si>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</si>
  <si>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</si>
  <si>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</si>
  <si>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</si>
  <si>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</si>
  <si>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</si>
  <si>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</si>
  <si>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</si>
  <si>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</si>
  <si>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</si>
  <si>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</si>
  <si>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</si>
  <si>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</si>
  <si>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</si>
  <si>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</si>
  <si>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</si>
  <si>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</si>
  <si>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</si>
  <si>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</si>
  <si>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</si>
  <si>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</si>
  <si>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</si>
  <si>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</si>
  <si>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</si>
  <si>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</si>
  <si>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</si>
  <si>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</si>
  <si>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</si>
  <si>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</si>
  <si>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</si>
  <si>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</si>
  <si>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</si>
  <si>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</si>
  <si>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</si>
  <si>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</si>
  <si>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</si>
  <si>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</si>
  <si>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</si>
  <si>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</si>
  <si>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</si>
  <si>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</si>
  <si>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</si>
  <si>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</si>
  <si>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</si>
  <si>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</si>
  <si>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</si>
  <si>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</si>
  <si>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</si>
  <si>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</si>
  <si>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</si>
  <si>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</si>
  <si>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</si>
  <si>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</si>
  <si>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</si>
  <si>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</si>
  <si>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</si>
  <si>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</si>
  <si>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</si>
  <si>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</si>
  <si>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</si>
  <si>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</si>
  <si>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</si>
  <si>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</si>
  <si>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</si>
  <si>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</si>
  <si>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</si>
  <si>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</si>
  <si>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</si>
  <si>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</si>
  <si>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</si>
  <si>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</si>
  <si>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</si>
  <si>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</si>
  <si>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</si>
  <si>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</si>
  <si>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</si>
  <si>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</si>
  <si>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</si>
  <si>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</si>
  <si>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</si>
  <si>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</si>
  <si>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</si>
  <si>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</si>
  <si>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</si>
  <si>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</si>
  <si>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</si>
  <si>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</si>
  <si>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</si>
  <si>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</si>
  <si>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</si>
  <si>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</si>
  <si>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</si>
  <si>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</si>
  <si>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</si>
  <si>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</si>
  <si>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</si>
  <si>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</si>
  <si>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</si>
  <si>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</si>
  <si>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</si>
  <si>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</si>
  <si>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</si>
  <si>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</si>
  <si>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</si>
  <si>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</si>
  <si>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</si>
  <si>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</si>
  <si>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</si>
  <si>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</si>
  <si>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</si>
  <si>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</si>
  <si>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</si>
  <si>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</si>
  <si>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</si>
  <si>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</si>
  <si>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</si>
  <si>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</si>
  <si>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</si>
  <si>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</si>
  <si>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</si>
  <si>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</si>
  <si>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</si>
  <si>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</si>
  <si>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</si>
  <si>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</si>
  <si>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</si>
  <si>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</si>
  <si>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</si>
  <si>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</si>
  <si>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</si>
  <si>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</si>
  <si>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</si>
  <si>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</si>
  <si>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</si>
  <si>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</si>
  <si>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</si>
  <si>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</si>
  <si>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</si>
  <si>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</si>
  <si>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</si>
  <si>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</si>
  <si>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</si>
  <si>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</si>
  <si>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</si>
  <si>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</si>
  <si>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</si>
  <si>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</si>
  <si>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</si>
  <si>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</si>
  <si>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</si>
  <si>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</si>
  <si>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</si>
  <si>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</si>
  <si>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</si>
  <si>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</si>
  <si>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</si>
  <si>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</si>
  <si>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</si>
  <si>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</si>
  <si>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</si>
  <si>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</si>
  <si>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</si>
  <si>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</si>
  <si>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</si>
  <si>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</si>
  <si>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</si>
  <si>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</si>
  <si>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</si>
  <si>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</si>
  <si>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</si>
  <si>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</si>
  <si>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</si>
  <si>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</si>
  <si>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</si>
  <si>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</si>
  <si>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</si>
  <si>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</si>
  <si>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</si>
  <si>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</si>
  <si>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</si>
  <si>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</si>
  <si>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</si>
  <si>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</si>
  <si>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</si>
  <si>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</si>
  <si>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</si>
  <si>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</si>
  <si>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</si>
  <si>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</si>
  <si>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</si>
  <si>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</si>
  <si>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</si>
  <si>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</si>
  <si>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</si>
  <si>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</si>
  <si>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</si>
  <si>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</si>
  <si>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</si>
  <si>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</si>
  <si>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</si>
  <si>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</si>
  <si>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</si>
  <si>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</si>
  <si>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</si>
  <si>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</si>
  <si>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</si>
  <si>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</si>
  <si>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</si>
  <si>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</si>
  <si>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</si>
  <si>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</si>
  <si>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</si>
  <si>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</si>
  <si>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</si>
  <si>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</si>
  <si>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</si>
  <si>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</si>
  <si>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</si>
  <si>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</si>
  <si>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</si>
  <si>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</si>
  <si>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</si>
  <si>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</si>
  <si>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</si>
  <si>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</si>
  <si>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</si>
  <si>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</si>
  <si>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</si>
  <si>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</si>
  <si>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</si>
  <si>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</si>
  <si>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</si>
  <si>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</si>
  <si>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</si>
  <si>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</si>
  <si>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</si>
  <si>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</si>
  <si>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</si>
  <si>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</si>
  <si>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</si>
  <si>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</si>
  <si>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</si>
  <si>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</si>
  <si>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</si>
  <si>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</si>
  <si>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</si>
  <si>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</si>
  <si>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</si>
  <si>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</si>
  <si>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</si>
  <si>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</si>
  <si>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</si>
  <si>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</si>
  <si>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</si>
  <si>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</si>
  <si>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</si>
  <si>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</si>
  <si>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</si>
  <si>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</si>
  <si>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</si>
  <si>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</si>
  <si>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</si>
  <si>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</si>
  <si>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</si>
  <si>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</si>
  <si>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</si>
  <si>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</si>
  <si>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</si>
  <si>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</si>
  <si>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</si>
  <si>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</si>
  <si>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</si>
  <si>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</si>
  <si>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</si>
  <si>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</si>
  <si>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</si>
  <si>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</si>
  <si>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</si>
  <si>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</si>
  <si>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</si>
  <si>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</si>
  <si>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</si>
  <si>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</si>
  <si>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</si>
  <si>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</si>
  <si>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</si>
  <si>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</si>
  <si>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</si>
  <si>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</si>
  <si>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</si>
  <si>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</si>
  <si>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</si>
  <si>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</si>
  <si>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</si>
  <si>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</si>
  <si>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</si>
  <si>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</si>
  <si>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</si>
  <si>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</si>
  <si>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</si>
  <si>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</si>
  <si>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</si>
  <si>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</si>
  <si>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</si>
  <si>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</si>
  <si>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</si>
  <si>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</si>
  <si>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</si>
  <si>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</si>
  <si>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</si>
  <si>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</si>
  <si>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</si>
  <si>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</si>
  <si>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</si>
  <si>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</si>
  <si>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</si>
  <si>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</si>
  <si>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</si>
  <si>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</si>
  <si>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</si>
  <si>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</si>
  <si>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</si>
  <si>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</si>
  <si>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</si>
  <si>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</si>
  <si>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</si>
  <si>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</si>
  <si>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</si>
  <si>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</si>
  <si>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</si>
  <si>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</si>
  <si>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</si>
  <si>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</si>
  <si>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</si>
  <si>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</si>
  <si>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</si>
  <si>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</si>
  <si>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</si>
  <si>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</si>
  <si>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</si>
  <si>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</si>
  <si>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</si>
  <si>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</si>
  <si>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</si>
  <si>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</si>
  <si>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</si>
  <si>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</si>
  <si>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</si>
  <si>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</si>
  <si>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</si>
  <si>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</si>
  <si>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</si>
  <si>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</si>
  <si>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</si>
  <si>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</si>
  <si>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</si>
  <si>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</si>
  <si>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</si>
  <si>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</si>
  <si>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</si>
  <si>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</si>
  <si>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</si>
  <si>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</si>
  <si>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</si>
  <si>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</si>
  <si>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</si>
  <si>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</si>
  <si>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</si>
  <si>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</si>
  <si>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</si>
  <si>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</si>
  <si>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</si>
  <si>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</si>
  <si>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</si>
  <si>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</si>
  <si>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</si>
  <si>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</si>
  <si>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</si>
  <si>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</si>
  <si>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</si>
  <si>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</si>
  <si>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</si>
  <si>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</si>
  <si>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</si>
  <si>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</si>
  <si>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</si>
  <si>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</si>
  <si>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</si>
  <si>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</si>
  <si>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</si>
  <si>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</si>
  <si>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</si>
  <si>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</si>
  <si>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</si>
  <si>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</si>
  <si>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</si>
  <si>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</si>
  <si>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</si>
  <si>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</si>
  <si>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</si>
  <si>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</si>
  <si>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</si>
  <si>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</si>
  <si>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</si>
  <si>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</si>
  <si>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</si>
  <si>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</si>
  <si>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</si>
  <si>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</si>
  <si>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</si>
  <si>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</si>
  <si>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</si>
  <si>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</si>
  <si>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</si>
  <si>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</si>
  <si>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</si>
  <si>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</si>
  <si>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</si>
  <si>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</si>
  <si>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</si>
  <si>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</si>
  <si>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</si>
  <si>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</si>
  <si>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</si>
  <si>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</si>
  <si>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</si>
  <si>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</si>
  <si>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</si>
  <si>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</si>
  <si>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</si>
  <si>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</si>
  <si>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</si>
  <si>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</si>
  <si>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</si>
  <si>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</si>
  <si>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</si>
  <si>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</si>
  <si>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</si>
  <si>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</si>
  <si>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</si>
  <si>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</si>
  <si>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</si>
  <si>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</si>
  <si>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</si>
  <si>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</si>
  <si>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</si>
  <si>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</si>
  <si>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</si>
  <si>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</si>
  <si>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</si>
  <si>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</si>
  <si>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</si>
  <si>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</si>
  <si>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</si>
  <si>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</si>
  <si>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</si>
  <si>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</si>
  <si>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</si>
  <si>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</si>
  <si>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</si>
  <si>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</si>
  <si>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</si>
  <si>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</si>
  <si>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</si>
  <si>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</si>
  <si>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</si>
  <si>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</si>
  <si>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</si>
  <si>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</si>
  <si>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</si>
  <si>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</si>
  <si>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</si>
  <si>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</si>
  <si>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</si>
  <si>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</si>
  <si>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</si>
  <si>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</si>
  <si>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</si>
  <si>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</si>
  <si>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</si>
  <si>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</si>
  <si>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</si>
  <si>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</si>
  <si>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</si>
  <si>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</si>
  <si>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</si>
  <si>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</si>
  <si>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</si>
  <si>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</si>
  <si>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</si>
  <si>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</si>
  <si>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</si>
  <si>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</si>
  <si>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</si>
  <si>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</si>
  <si>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</si>
  <si>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</si>
  <si>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</si>
  <si>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</si>
  <si>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</si>
  <si>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</si>
  <si>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</si>
  <si>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</si>
  <si>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</si>
  <si>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</si>
  <si>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</si>
  <si>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</si>
  <si>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</si>
  <si>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</si>
  <si>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</si>
  <si>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</si>
  <si>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</si>
  <si>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</si>
  <si>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</si>
  <si>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</si>
  <si>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</si>
  <si>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</si>
  <si>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</si>
  <si>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</si>
  <si>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</si>
  <si>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</si>
  <si>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</si>
  <si>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</si>
  <si>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</si>
  <si>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</si>
  <si>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</si>
  <si>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</si>
  <si>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</si>
  <si>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</si>
  <si>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</si>
  <si>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</si>
  <si>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</si>
  <si>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</si>
  <si>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</si>
  <si>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</si>
  <si>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</si>
  <si>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</si>
  <si>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</si>
  <si>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</si>
  <si>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</si>
  <si>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</si>
  <si>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</si>
  <si>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</si>
  <si>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</si>
  <si>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</si>
  <si>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</si>
  <si>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</si>
  <si>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</si>
  <si>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</si>
  <si>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</si>
  <si>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</si>
  <si>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</si>
  <si>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</si>
  <si>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</si>
  <si>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</si>
  <si>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</si>
  <si>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</si>
  <si>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</si>
  <si>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</si>
  <si>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</si>
  <si>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</si>
  <si>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</si>
  <si>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</si>
  <si>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</si>
  <si>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</si>
  <si>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</si>
  <si>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</si>
  <si>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</si>
  <si>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</si>
  <si>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</si>
  <si>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</si>
  <si>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</si>
  <si>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</si>
  <si>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</si>
  <si>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</si>
  <si>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</si>
  <si>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</si>
  <si>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</si>
  <si>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</si>
  <si>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</si>
  <si>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</si>
  <si>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</si>
  <si>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</si>
  <si>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</si>
  <si>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</si>
  <si>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</si>
  <si>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</si>
  <si>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</si>
  <si>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</si>
  <si>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</si>
  <si>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</si>
  <si>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</si>
  <si>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</si>
  <si>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</si>
  <si>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</si>
  <si>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</si>
  <si>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</si>
  <si>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</si>
  <si>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</si>
  <si>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</si>
  <si>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</si>
  <si>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</si>
  <si>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</si>
  <si>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</si>
  <si>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</si>
  <si>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</si>
  <si>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</si>
  <si>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</si>
  <si>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</si>
  <si>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</si>
  <si>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</si>
  <si>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</si>
  <si>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</si>
  <si>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</si>
  <si>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</si>
  <si>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</si>
  <si>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</si>
  <si>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</si>
  <si>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</si>
  <si>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</si>
  <si>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</si>
  <si>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</si>
  <si>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</si>
  <si>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</si>
  <si>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</si>
  <si>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</si>
  <si>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</si>
  <si>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</si>
  <si>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</si>
  <si>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</si>
  <si>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</si>
  <si>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</si>
  <si>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</si>
  <si>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</si>
  <si>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</si>
  <si>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</si>
  <si>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</si>
  <si>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</si>
  <si>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</si>
  <si>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</si>
  <si>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</si>
  <si>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</si>
  <si>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</si>
  <si>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</si>
  <si>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</si>
  <si>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</si>
  <si>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</si>
  <si>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</si>
  <si>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</si>
  <si>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</si>
  <si>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</si>
  <si>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</si>
  <si>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</si>
  <si>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</si>
  <si>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</si>
  <si>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</si>
  <si>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</si>
  <si>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</si>
  <si>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</si>
  <si>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</si>
  <si>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</si>
  <si>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</si>
  <si>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</si>
  <si>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</si>
  <si>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</si>
  <si>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</si>
  <si>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</si>
  <si>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</si>
  <si>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</si>
  <si>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</si>
  <si>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</si>
  <si>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</si>
  <si>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</si>
  <si>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</si>
  <si>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</si>
  <si>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</si>
  <si>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</si>
  <si>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</si>
  <si>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</si>
  <si>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</si>
  <si>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</si>
  <si>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</si>
  <si>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</si>
  <si>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</si>
  <si>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</si>
  <si>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</si>
  <si>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</si>
  <si>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</si>
  <si>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</si>
  <si>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</si>
  <si>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</si>
  <si>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</si>
  <si>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</si>
  <si>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</si>
  <si>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</si>
  <si>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</si>
  <si>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</si>
  <si>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</si>
  <si>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</si>
  <si>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</si>
  <si>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</si>
  <si>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</si>
  <si>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</si>
  <si>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</si>
  <si>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</si>
  <si>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</si>
  <si>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</si>
  <si>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</si>
  <si>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</si>
  <si>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</si>
  <si>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</si>
  <si>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</si>
  <si>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</si>
  <si>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</si>
  <si>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</si>
  <si>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</si>
  <si>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</si>
  <si>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</si>
  <si>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</si>
  <si>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</si>
  <si>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</si>
  <si>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</si>
  <si>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</si>
  <si>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</si>
  <si>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</si>
  <si>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</si>
  <si>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</si>
  <si>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</si>
  <si>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</si>
  <si>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</si>
  <si>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</si>
  <si>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</si>
  <si>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</si>
  <si>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</si>
  <si>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</si>
  <si>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</si>
  <si>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</si>
  <si>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</si>
  <si>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</si>
  <si>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</si>
  <si>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</si>
  <si>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</si>
  <si>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</si>
  <si>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</si>
  <si>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</si>
  <si>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</si>
  <si>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</si>
  <si>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</si>
  <si>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</si>
  <si>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</si>
  <si>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</si>
  <si>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</si>
  <si>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</si>
  <si>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</si>
  <si>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</si>
  <si>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</si>
  <si>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</si>
  <si>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</si>
  <si>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</si>
  <si>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</si>
  <si>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</si>
  <si>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</si>
  <si>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</si>
  <si>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</si>
  <si>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</si>
  <si>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</si>
  <si>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</si>
  <si>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</si>
  <si>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</si>
  <si>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</si>
  <si>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</si>
  <si>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</si>
  <si>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</si>
  <si>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</si>
  <si>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</si>
  <si>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</si>
  <si>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</si>
  <si>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</si>
  <si>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</si>
  <si>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</si>
  <si>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</si>
  <si>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</si>
  <si>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</si>
  <si>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</si>
  <si>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</si>
  <si>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</si>
  <si>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</si>
  <si>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</si>
  <si>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</si>
  <si>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</si>
  <si>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</si>
  <si>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</si>
  <si>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</si>
  <si>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</si>
  <si>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</si>
  <si>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</si>
  <si>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</si>
  <si>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</si>
  <si>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</si>
  <si>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</si>
  <si>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</si>
  <si>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</si>
  <si>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</si>
  <si>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</si>
  <si>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</si>
  <si>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</si>
  <si>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</si>
  <si>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</si>
  <si>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</si>
  <si>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</si>
  <si>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</si>
  <si>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</si>
  <si>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</si>
  <si>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</si>
  <si>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</si>
  <si>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</si>
  <si>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</si>
  <si>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</si>
  <si>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</si>
  <si>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</si>
  <si>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</si>
  <si>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</si>
  <si>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</si>
  <si>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</si>
  <si>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</si>
  <si>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</si>
  <si>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</si>
  <si>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</si>
  <si>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</si>
  <si>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</si>
  <si>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</si>
  <si>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</si>
  <si>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</si>
  <si>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</si>
  <si>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</si>
  <si>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</si>
  <si>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</si>
  <si>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</si>
  <si>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</si>
  <si>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</si>
  <si>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</si>
  <si>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</si>
  <si>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</si>
  <si>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</si>
  <si>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</si>
  <si>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</si>
  <si>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</si>
  <si>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</si>
  <si>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</si>
  <si>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</si>
  <si>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</si>
  <si>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</si>
  <si>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</si>
  <si>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</si>
  <si>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</si>
  <si>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</si>
  <si>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</si>
  <si>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</si>
  <si>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</si>
  <si>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</si>
  <si>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</si>
  <si>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</si>
  <si>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</si>
  <si>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</si>
  <si>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</si>
  <si>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</si>
  <si>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</si>
  <si>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</si>
  <si>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</si>
  <si>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</si>
  <si>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</si>
  <si>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</si>
  <si>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</si>
  <si>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</si>
  <si>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</si>
  <si>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</si>
  <si>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</si>
  <si>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</si>
  <si>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</si>
  <si>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</si>
  <si>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</si>
  <si>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</si>
  <si>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</si>
  <si>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</si>
  <si>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</si>
  <si>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</si>
  <si>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</si>
  <si>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</si>
  <si>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</si>
  <si>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</si>
  <si>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</si>
  <si>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</si>
  <si>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</si>
  <si>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</si>
  <si>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</si>
  <si>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</si>
  <si>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</si>
  <si>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</si>
  <si>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</si>
  <si>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</si>
  <si>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</si>
  <si>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</si>
  <si>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</si>
  <si>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</si>
  <si>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</si>
  <si>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</si>
  <si>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</si>
  <si>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</si>
  <si>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</si>
  <si>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</si>
  <si>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</si>
  <si>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</si>
  <si>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</si>
  <si>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</si>
  <si>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</si>
  <si>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</si>
  <si>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</si>
  <si>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</si>
  <si>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</si>
  <si>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</si>
  <si>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</si>
  <si>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</si>
  <si>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</si>
  <si>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</si>
  <si>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</si>
  <si>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</si>
  <si>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</si>
  <si>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</si>
  <si>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</si>
  <si>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</si>
  <si>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</si>
  <si>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</si>
  <si>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</si>
  <si>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</si>
  <si>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</si>
  <si>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</si>
  <si>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</si>
  <si>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</si>
  <si>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</si>
  <si>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</si>
  <si>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</si>
  <si>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</si>
  <si>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</si>
  <si>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</si>
  <si>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</si>
  <si>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</si>
  <si>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</si>
  <si>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</si>
  <si>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</si>
  <si>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</si>
  <si>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</si>
  <si>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</si>
  <si>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</si>
  <si>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</si>
  <si>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</si>
  <si>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</si>
  <si>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</si>
  <si>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</si>
  <si>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</si>
  <si>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</si>
  <si>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</si>
  <si>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</si>
  <si>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</si>
  <si>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</si>
  <si>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</si>
  <si>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</si>
  <si>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</si>
  <si>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</si>
  <si>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</si>
  <si>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</si>
  <si>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</si>
  <si>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</si>
  <si>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</si>
  <si>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</si>
  <si>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</si>
  <si>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</si>
  <si>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</si>
  <si>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</si>
  <si>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</si>
  <si>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</si>
  <si>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</si>
  <si>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</si>
  <si>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</si>
  <si>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</si>
  <si>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</si>
  <si>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</si>
  <si>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</si>
  <si>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</si>
  <si>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</si>
  <si>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</si>
  <si>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</si>
  <si>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</si>
  <si>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</si>
  <si>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</si>
  <si>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</si>
  <si>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</si>
  <si>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</si>
  <si>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</si>
  <si>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</si>
  <si>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</si>
  <si>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</si>
  <si>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</si>
  <si>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</si>
  <si>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</si>
  <si>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</si>
  <si>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</si>
  <si>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</si>
  <si>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</si>
  <si>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</si>
  <si>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</si>
  <si>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</si>
  <si>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</si>
  <si>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</si>
  <si>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</si>
  <si>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</si>
  <si>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</si>
  <si>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</si>
  <si>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</si>
  <si>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</si>
  <si>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</si>
  <si>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</si>
  <si>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</si>
  <si>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</si>
  <si>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</si>
  <si>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</si>
  <si>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</si>
  <si>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</si>
  <si>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</si>
  <si>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</si>
  <si>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</si>
  <si>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</si>
  <si>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</si>
  <si>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</si>
  <si>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</si>
  <si>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</si>
  <si>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</si>
  <si>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</si>
  <si>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</si>
  <si>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</si>
  <si>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</si>
  <si>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</si>
  <si>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</si>
  <si>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</si>
  <si>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</si>
  <si>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</si>
  <si>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</si>
  <si>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</si>
  <si>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</si>
  <si>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</si>
  <si>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</si>
  <si>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</si>
  <si>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</si>
  <si>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</si>
  <si>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</si>
  <si>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</si>
  <si>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</si>
  <si>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</si>
  <si>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</si>
  <si>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</si>
  <si>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</si>
  <si>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</si>
  <si>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</si>
  <si>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</si>
  <si>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</si>
  <si>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</si>
  <si>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</si>
  <si>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</si>
  <si>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</si>
  <si>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</si>
  <si>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</si>
  <si>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</si>
  <si>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</si>
  <si>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</si>
  <si>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</si>
  <si>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</si>
  <si>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</si>
  <si>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</si>
  <si>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</si>
  <si>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</si>
  <si>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</si>
  <si>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</si>
  <si>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</si>
  <si>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</si>
  <si>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</si>
  <si>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</si>
  <si>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</si>
  <si>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</si>
  <si>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</si>
  <si>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</si>
  <si>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</si>
  <si>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</si>
  <si>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</si>
  <si>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</si>
  <si>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</si>
  <si>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</si>
  <si>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</si>
  <si>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</si>
  <si>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</si>
  <si>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</si>
  <si>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</si>
  <si>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</si>
  <si>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</si>
  <si>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</si>
  <si>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</si>
  <si>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</si>
  <si>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</si>
  <si>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</si>
  <si>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</si>
  <si>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</si>
  <si>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</si>
  <si>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</si>
  <si>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</si>
  <si>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</si>
  <si>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</si>
  <si>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</si>
  <si>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</si>
  <si>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</si>
  <si>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</si>
  <si>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</si>
  <si>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</si>
  <si>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</si>
  <si>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</si>
  <si>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</si>
  <si>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</si>
  <si>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</si>
  <si>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</si>
  <si>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</si>
  <si>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</si>
  <si>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</si>
  <si>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</si>
  <si>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</si>
  <si>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</si>
  <si>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</si>
  <si>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</si>
  <si>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</si>
  <si>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</si>
  <si>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</si>
  <si>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</si>
  <si>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</si>
  <si>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</si>
  <si>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</si>
  <si>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</si>
  <si>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</si>
  <si>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</si>
  <si>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</si>
  <si>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</si>
  <si>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</si>
  <si>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</si>
  <si>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</si>
  <si>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</si>
  <si>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</si>
  <si>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</si>
  <si>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</si>
  <si>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</si>
  <si>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</si>
  <si>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</si>
  <si>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</si>
  <si>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</si>
  <si>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</si>
  <si>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</si>
  <si>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</si>
  <si>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</si>
  <si>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</si>
  <si>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</si>
  <si>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</si>
  <si>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</si>
  <si>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</si>
  <si>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</si>
  <si>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</si>
  <si>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</si>
  <si>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</si>
  <si>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</si>
  <si>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</si>
  <si>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</si>
  <si>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</si>
  <si>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</si>
  <si>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</si>
  <si>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</si>
  <si>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</si>
  <si>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</si>
  <si>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</si>
  <si>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</si>
  <si>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</si>
  <si>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</si>
  <si>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</si>
  <si>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</si>
  <si>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</si>
  <si>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</si>
  <si>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</si>
  <si>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</si>
  <si>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</si>
  <si>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</si>
  <si>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</si>
  <si>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</si>
  <si>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</si>
  <si>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</si>
  <si>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</si>
  <si>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</si>
  <si>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</si>
  <si>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</si>
  <si>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</si>
  <si>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</si>
  <si>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</si>
  <si>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</si>
  <si>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</si>
  <si>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</si>
  <si>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</si>
  <si>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</si>
  <si>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</si>
  <si>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</si>
  <si>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</si>
  <si>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</si>
  <si>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</si>
  <si>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</si>
  <si>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</si>
  <si>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</si>
  <si>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</si>
  <si>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</si>
  <si>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</si>
  <si>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</si>
  <si>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</si>
  <si>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</si>
  <si>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</si>
  <si>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</si>
  <si>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</si>
  <si>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</si>
  <si>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</si>
  <si>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</si>
  <si>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</si>
  <si>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</si>
  <si>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</si>
  <si>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</si>
  <si>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</si>
  <si>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</si>
  <si>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</si>
  <si>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</si>
  <si>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</si>
  <si>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</si>
  <si>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</si>
  <si>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</si>
  <si>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</si>
  <si>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</si>
  <si>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</si>
  <si>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</si>
  <si>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</si>
  <si>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</si>
  <si>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</si>
  <si>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</si>
  <si>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</si>
  <si>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</si>
  <si>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</si>
  <si>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</si>
  <si>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</si>
  <si>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</si>
  <si>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</si>
  <si>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</si>
  <si>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</si>
  <si>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</si>
  <si>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</si>
  <si>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</si>
  <si>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</si>
  <si>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</si>
  <si>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</si>
  <si>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</si>
  <si>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</si>
  <si>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</si>
  <si>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</si>
  <si>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</si>
  <si>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</si>
  <si>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</si>
  <si>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</si>
  <si>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</si>
  <si>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</si>
  <si>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</si>
  <si>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</si>
  <si>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</si>
  <si>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</si>
  <si>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</si>
  <si>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</si>
  <si>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</si>
  <si>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</si>
  <si>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</si>
  <si>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</si>
  <si>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</si>
  <si>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</si>
  <si>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</si>
  <si>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</si>
  <si>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</si>
  <si>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</si>
  <si>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</si>
  <si>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</si>
  <si>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</si>
  <si>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</si>
  <si>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</si>
  <si>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</si>
  <si>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</si>
  <si>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</si>
  <si>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</si>
  <si>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</si>
  <si>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</si>
  <si>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</si>
  <si>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</si>
  <si>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</si>
  <si>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</si>
  <si>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</si>
  <si>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</si>
  <si>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</si>
  <si>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</si>
  <si>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</si>
  <si>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</si>
  <si>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</si>
  <si>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</si>
  <si>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</si>
  <si>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</si>
  <si>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</si>
  <si>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</si>
  <si>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</si>
  <si>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</si>
  <si>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</si>
  <si>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</si>
  <si>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</si>
  <si>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</si>
  <si>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</si>
  <si>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</si>
  <si>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</si>
  <si>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</si>
  <si>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</si>
  <si>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</si>
  <si>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</si>
  <si>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</si>
  <si>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</si>
  <si>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</si>
  <si>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</si>
  <si>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</si>
  <si>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</si>
  <si>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</si>
  <si>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</si>
  <si>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</si>
  <si>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</si>
  <si>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</si>
  <si>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</si>
  <si>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</si>
  <si>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</si>
  <si>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</si>
  <si>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</si>
  <si>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</si>
  <si>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</si>
  <si>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</si>
  <si>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</si>
  <si>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</si>
  <si>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</si>
  <si>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</si>
  <si>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</si>
  <si>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</si>
  <si>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</si>
  <si>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</si>
  <si>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</si>
  <si>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</si>
  <si>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</si>
  <si>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</si>
  <si>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</si>
  <si>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</si>
  <si>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</si>
  <si>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</si>
  <si>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</si>
  <si>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</si>
  <si>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</si>
  <si>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</si>
  <si>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</si>
  <si>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</si>
  <si>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</si>
  <si>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</si>
  <si>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</si>
  <si>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</si>
  <si>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</si>
  <si>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</si>
  <si>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</si>
  <si>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</si>
  <si>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</si>
  <si>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</si>
  <si>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</si>
  <si>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</si>
  <si>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</si>
  <si>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</si>
  <si>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</si>
  <si>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</si>
  <si>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</si>
  <si>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</si>
  <si>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</si>
  <si>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</si>
  <si>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</si>
  <si>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</si>
  <si>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</si>
  <si>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</si>
  <si>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</si>
  <si>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</si>
  <si>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</si>
  <si>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</si>
  <si>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</si>
  <si>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</si>
  <si>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</si>
  <si>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</si>
  <si>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</si>
  <si>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</si>
  <si>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</si>
  <si>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</si>
  <si>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</si>
  <si>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</si>
  <si>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</si>
  <si>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</si>
  <si>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</si>
  <si>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</si>
  <si>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</si>
  <si>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</si>
  <si>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</si>
  <si>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</si>
  <si>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</si>
  <si>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</si>
  <si>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</si>
  <si>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</si>
  <si>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</si>
  <si>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</si>
  <si>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</si>
  <si>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</si>
  <si>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</si>
  <si>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</si>
  <si>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</si>
  <si>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</si>
  <si>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</si>
  <si>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</si>
  <si>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</si>
  <si>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</si>
  <si>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</si>
  <si>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</si>
  <si>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</si>
  <si>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</si>
  <si>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</si>
  <si>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</si>
  <si>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</si>
  <si>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</si>
  <si>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</si>
  <si>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</si>
  <si>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</si>
  <si>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</si>
  <si>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</si>
  <si>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</si>
  <si>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</si>
  <si>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</si>
  <si>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</si>
  <si>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</si>
  <si>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</si>
  <si>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</si>
  <si>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</si>
  <si>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</si>
  <si>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</si>
  <si>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</si>
  <si>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</si>
  <si>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</si>
  <si>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</si>
  <si>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</si>
  <si>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</si>
  <si>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</si>
  <si>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</si>
  <si>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</si>
  <si>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</si>
  <si>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</si>
  <si>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</si>
  <si>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</si>
  <si>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</si>
  <si>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</si>
  <si>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</si>
  <si>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</si>
  <si>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</si>
  <si>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</si>
  <si>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</si>
  <si>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</si>
  <si>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</si>
  <si>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</si>
  <si>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</si>
  <si>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</si>
  <si>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</si>
  <si>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</si>
  <si>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</si>
  <si>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</si>
  <si>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</si>
  <si>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</si>
  <si>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</si>
  <si>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</si>
  <si>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</si>
  <si>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</si>
  <si>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</si>
  <si>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</si>
  <si>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</si>
  <si>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</si>
  <si>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</si>
  <si>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</si>
  <si>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</si>
  <si>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</si>
  <si>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</si>
  <si>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</si>
  <si>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</si>
  <si>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</si>
  <si>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</si>
  <si>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</si>
  <si>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</si>
  <si>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</si>
  <si>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</si>
  <si>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</si>
  <si>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</si>
  <si>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</si>
  <si>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</si>
  <si>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</si>
  <si>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</si>
  <si>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</si>
  <si>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</si>
  <si>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</si>
  <si>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</si>
  <si>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</si>
  <si>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</si>
  <si>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</si>
  <si>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</si>
  <si>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</si>
  <si>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</si>
  <si>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</si>
  <si>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</si>
  <si>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</si>
  <si>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</si>
  <si>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</si>
  <si>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</si>
  <si>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</si>
  <si>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</si>
  <si>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</si>
  <si>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</si>
  <si>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</si>
  <si>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</si>
  <si>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</si>
  <si>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</si>
  <si>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</si>
  <si>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</si>
  <si>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</si>
  <si>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</si>
  <si>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</si>
  <si>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</si>
  <si>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</si>
  <si>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</si>
  <si>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</si>
  <si>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</si>
  <si>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</si>
  <si>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</si>
  <si>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</si>
  <si>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</si>
  <si>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</si>
  <si>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</si>
  <si>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</si>
  <si>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</si>
  <si>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</si>
  <si>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</si>
  <si>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</si>
  <si>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</si>
  <si>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</si>
  <si>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</si>
  <si>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</si>
  <si>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</si>
  <si>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</si>
  <si>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</si>
  <si>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</si>
  <si>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</si>
  <si>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</si>
  <si>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</si>
  <si>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</si>
  <si>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</si>
  <si>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</si>
  <si>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</si>
  <si>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</si>
  <si>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</si>
  <si>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</si>
  <si>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</si>
  <si>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</si>
  <si>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</si>
  <si>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</si>
  <si>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</si>
  <si>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</si>
  <si>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</si>
  <si>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</si>
  <si>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</si>
  <si>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</si>
  <si>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</si>
  <si>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</si>
  <si>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</si>
  <si>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</si>
  <si>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</si>
  <si>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</si>
  <si>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</si>
  <si>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</si>
  <si>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</si>
  <si>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</si>
  <si>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</si>
  <si>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</si>
  <si>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</si>
  <si>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</si>
  <si>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</si>
  <si>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</si>
  <si>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</si>
  <si>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</si>
  <si>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</si>
  <si>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</si>
  <si>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</si>
  <si>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</si>
  <si>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</si>
  <si>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</si>
  <si>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</si>
  <si>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</si>
  <si>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</si>
  <si>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</si>
  <si>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</si>
  <si>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</si>
  <si>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</si>
  <si>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</si>
  <si>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</si>
  <si>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</si>
  <si>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</si>
  <si>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</si>
  <si>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</si>
  <si>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</si>
  <si>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</si>
  <si>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</si>
  <si>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</si>
  <si>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</si>
  <si>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</si>
  <si>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</si>
  <si>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</si>
  <si>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</si>
  <si>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</si>
  <si>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</si>
  <si>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</si>
  <si>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</si>
  <si>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</si>
  <si>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</si>
  <si>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</si>
  <si>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</si>
  <si>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</si>
  <si>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</si>
  <si>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</si>
  <si>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</si>
  <si>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</si>
  <si>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</si>
  <si>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</si>
  <si>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</si>
  <si>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</si>
  <si>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</si>
  <si>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</si>
  <si>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</si>
  <si>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</si>
  <si>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</si>
  <si>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</si>
  <si>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</si>
  <si>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</si>
  <si>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</si>
  <si>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</si>
  <si>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</si>
  <si>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</si>
  <si>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</si>
  <si>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</si>
  <si>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</si>
  <si>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</si>
  <si>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</si>
  <si>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</si>
  <si>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</si>
  <si>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</si>
  <si>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</si>
  <si>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</si>
  <si>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</si>
  <si>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</si>
  <si>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</si>
  <si>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</si>
  <si>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</si>
  <si>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</si>
  <si>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</si>
  <si>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</si>
  <si>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</si>
  <si>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</si>
  <si>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</si>
  <si>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</si>
  <si>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</si>
  <si>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</si>
  <si>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</si>
  <si>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</si>
  <si>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</si>
  <si>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</si>
  <si>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</si>
  <si>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</si>
  <si>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</si>
  <si>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</si>
  <si>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</si>
  <si>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</si>
  <si>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</si>
  <si>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</si>
  <si>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</si>
  <si>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</si>
  <si>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</si>
  <si>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</si>
  <si>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</si>
  <si>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</si>
  <si>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</si>
  <si>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</si>
  <si>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</si>
  <si>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</si>
  <si>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</si>
  <si>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</si>
  <si>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</si>
  <si>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</si>
  <si>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</si>
  <si>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</si>
  <si>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</si>
  <si>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</si>
  <si>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</si>
  <si>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</si>
  <si>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</si>
  <si>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</si>
  <si>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</si>
  <si>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</si>
  <si>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</si>
  <si>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</si>
  <si>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</si>
  <si>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</si>
  <si>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</si>
  <si>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</si>
  <si>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</si>
  <si>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</si>
  <si>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</si>
  <si>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</si>
  <si>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</si>
  <si>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</si>
  <si>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</si>
  <si>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</si>
  <si>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</si>
  <si>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</si>
  <si>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</si>
  <si>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</si>
  <si>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</si>
  <si>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</si>
  <si>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</si>
  <si>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</si>
  <si>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</si>
  <si>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</si>
  <si>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</si>
  <si>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</si>
  <si>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</si>
  <si>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</si>
  <si>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</si>
  <si>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</si>
  <si>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</si>
  <si>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</si>
  <si>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</si>
  <si>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</si>
  <si>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</si>
  <si>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</si>
  <si>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</si>
  <si>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</si>
  <si>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</si>
  <si>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</si>
  <si>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</si>
  <si>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</si>
  <si>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</si>
  <si>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</si>
  <si>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</si>
  <si>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</si>
  <si>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</si>
  <si>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</si>
  <si>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</si>
  <si>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</si>
  <si>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</si>
  <si>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</si>
  <si>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</si>
  <si>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</si>
  <si>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</si>
  <si>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</si>
  <si>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</si>
  <si>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</si>
  <si>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</si>
  <si>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</si>
  <si>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</si>
  <si>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</si>
  <si>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</si>
  <si>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</si>
  <si>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</si>
  <si>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</si>
  <si>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</si>
  <si>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</si>
  <si>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</si>
  <si>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</si>
  <si>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</si>
  <si>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</si>
  <si>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</si>
  <si>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</si>
  <si>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</si>
  <si>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</si>
  <si>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</si>
  <si>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</si>
  <si>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</si>
  <si>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</si>
  <si>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</si>
  <si>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</si>
  <si>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</si>
  <si>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</si>
  <si>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</si>
  <si>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</si>
  <si>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</si>
  <si>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</si>
  <si>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</si>
  <si>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</si>
  <si>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</si>
  <si>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</si>
  <si>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</si>
  <si>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</si>
  <si>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</si>
  <si>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</si>
  <si>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</si>
  <si>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</si>
  <si>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</si>
  <si>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</si>
  <si>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</si>
  <si>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</si>
  <si>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</si>
  <si>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</si>
  <si>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</si>
  <si>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</si>
  <si>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</si>
  <si>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</si>
  <si>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</si>
  <si>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</si>
  <si>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</si>
  <si>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</si>
  <si>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</si>
  <si>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</si>
  <si>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</si>
  <si>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</si>
  <si>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</si>
  <si>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</si>
  <si>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</si>
  <si>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</si>
  <si>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</si>
  <si>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</si>
  <si>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</si>
  <si>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</si>
  <si>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</si>
  <si>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</si>
  <si>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</si>
  <si>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</si>
  <si>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</si>
  <si>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</si>
  <si>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</si>
  <si>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</si>
  <si>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</si>
  <si>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</si>
  <si>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</si>
  <si>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</si>
  <si>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</si>
  <si>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</si>
  <si>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</si>
  <si>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</si>
  <si>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</si>
  <si>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</si>
  <si>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</si>
  <si>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</si>
  <si>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</si>
  <si>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</si>
  <si>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</si>
  <si>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</si>
  <si>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</si>
  <si>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</si>
  <si>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</si>
  <si>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</si>
  <si>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</si>
  <si>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</si>
  <si>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</si>
  <si>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</si>
  <si>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</si>
  <si>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</si>
  <si>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</si>
  <si>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</si>
  <si>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</si>
  <si>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</si>
  <si>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</si>
  <si>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</si>
  <si>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</si>
  <si>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</si>
  <si>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</si>
  <si>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</si>
  <si>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</si>
  <si>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</si>
  <si>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</si>
  <si>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</si>
  <si>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</si>
  <si>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</si>
  <si>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</si>
  <si>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</si>
  <si>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</si>
  <si>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</si>
  <si>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</si>
  <si>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</si>
  <si>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</si>
  <si>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</si>
  <si>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</si>
  <si>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</si>
  <si>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</si>
  <si>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</si>
  <si>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</si>
  <si>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</si>
  <si>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</si>
  <si>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</si>
  <si>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</si>
  <si>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</si>
  <si>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</si>
  <si>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</si>
  <si>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</si>
  <si>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</si>
  <si>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</si>
  <si>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</si>
  <si>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</si>
  <si>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</si>
  <si>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</si>
  <si>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</si>
  <si>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</si>
  <si>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</si>
  <si>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</si>
  <si>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</si>
  <si>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</si>
  <si>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</si>
  <si>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</si>
  <si>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</si>
  <si>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</si>
  <si>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</si>
  <si>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</si>
  <si>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</si>
  <si>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</si>
  <si>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</si>
  <si>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</si>
  <si>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</si>
  <si>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</si>
  <si>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</si>
  <si>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</si>
  <si>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</si>
  <si>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</si>
  <si>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</si>
  <si>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</si>
  <si>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</si>
  <si>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</si>
  <si>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</si>
  <si>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</si>
  <si>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</si>
  <si>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</si>
  <si>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</si>
  <si>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</si>
  <si>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</si>
  <si>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</si>
  <si>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</si>
  <si>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</si>
  <si>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</si>
  <si>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</si>
  <si>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</si>
  <si>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</si>
  <si>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</si>
  <si>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</si>
  <si>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</si>
  <si>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</si>
  <si>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</si>
  <si>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</si>
  <si>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</si>
  <si>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</si>
  <si>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</si>
  <si>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</si>
  <si>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</si>
  <si>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</si>
  <si>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</si>
  <si>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</si>
  <si>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</si>
  <si>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</si>
  <si>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</si>
  <si>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</si>
  <si>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</si>
  <si>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</si>
  <si>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</si>
  <si>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</si>
  <si>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</si>
  <si>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</si>
  <si>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</si>
  <si>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</si>
  <si>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</si>
  <si>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</si>
  <si>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</si>
  <si>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</si>
  <si>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</si>
  <si>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</si>
  <si>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</si>
  <si>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</si>
  <si>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</si>
  <si>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</si>
  <si>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</si>
  <si>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</si>
  <si>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</si>
  <si>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</si>
  <si>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</si>
  <si>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</si>
  <si>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</si>
  <si>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</si>
  <si>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</si>
  <si>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</si>
  <si>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</si>
  <si>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</si>
  <si>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</si>
  <si>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</si>
  <si>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</si>
  <si>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</si>
  <si>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</si>
  <si>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</si>
  <si>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</si>
  <si>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</si>
  <si>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</si>
  <si>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</si>
  <si>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</si>
  <si>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</si>
  <si>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</si>
  <si>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</si>
  <si>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</si>
  <si>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</si>
  <si>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</si>
  <si>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</si>
  <si>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</si>
  <si>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</si>
  <si>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</si>
  <si>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</si>
  <si>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</si>
  <si>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</si>
  <si>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</si>
  <si>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</si>
  <si>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</si>
  <si>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</si>
  <si>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</si>
  <si>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</si>
  <si>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</si>
  <si>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</si>
  <si>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</si>
  <si>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</si>
  <si>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</si>
  <si>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</si>
  <si>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</si>
  <si>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</si>
  <si>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</si>
  <si>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</si>
  <si>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</si>
  <si>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</si>
  <si>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</si>
  <si>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</si>
  <si>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</si>
  <si>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</si>
  <si>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</si>
  <si>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</si>
  <si>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</si>
  <si>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</si>
  <si>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</si>
  <si>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</si>
  <si>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</si>
  <si>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</si>
  <si>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</si>
  <si>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</si>
  <si>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</si>
  <si>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</si>
  <si>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</si>
  <si>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</si>
  <si>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</si>
  <si>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</si>
  <si>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</si>
  <si>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</si>
  <si>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</si>
  <si>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</si>
  <si>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</si>
  <si>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</si>
  <si>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</si>
  <si>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</si>
  <si>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</si>
  <si>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</si>
  <si>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</si>
  <si>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</si>
  <si>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</si>
  <si>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</si>
  <si>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</si>
  <si>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</si>
  <si>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</si>
  <si>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</si>
  <si>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</si>
  <si>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</si>
  <si>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</si>
  <si>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</si>
  <si>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</si>
  <si>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</si>
  <si>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</si>
  <si>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</si>
  <si>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</si>
  <si>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</si>
  <si>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</si>
  <si>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</si>
  <si>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</si>
  <si>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</si>
  <si>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</si>
  <si>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</si>
  <si>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</si>
  <si>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</si>
  <si>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</si>
  <si>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</si>
  <si>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</si>
  <si>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</si>
  <si>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</si>
  <si>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</si>
  <si>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</si>
  <si>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</si>
  <si>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</si>
  <si>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</si>
  <si>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</si>
  <si>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</si>
  <si>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</si>
  <si>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</si>
  <si>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</si>
  <si>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</si>
  <si>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</si>
  <si>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</si>
  <si>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</si>
  <si>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</si>
  <si>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</si>
  <si>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</si>
  <si>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</si>
  <si>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</si>
  <si>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</si>
  <si>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</si>
  <si>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</si>
  <si>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</si>
  <si>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</si>
  <si>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</si>
  <si>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</si>
  <si>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</si>
  <si>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</si>
  <si>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</si>
  <si>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</si>
  <si>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</si>
  <si>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</si>
  <si>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</si>
  <si>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</si>
  <si>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</si>
  <si>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</si>
  <si>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</si>
  <si>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</si>
  <si>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</si>
  <si>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</si>
  <si>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</si>
  <si>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</si>
  <si>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</si>
  <si>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</si>
  <si>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</si>
  <si>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</si>
  <si>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</si>
  <si>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</si>
  <si>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</si>
  <si>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</si>
  <si>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</si>
  <si>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</si>
  <si>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</si>
  <si>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</si>
  <si>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</si>
  <si>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</si>
  <si>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</si>
  <si>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</si>
  <si>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</si>
  <si>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</si>
  <si>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</si>
  <si>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</si>
  <si>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</si>
  <si>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</si>
  <si>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</si>
  <si>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</si>
  <si>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</si>
  <si>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</si>
  <si>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</si>
  <si>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</si>
  <si>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</si>
  <si>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</si>
  <si>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</si>
  <si>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</si>
  <si>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</si>
  <si>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</si>
  <si>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</si>
  <si>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</si>
  <si>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</si>
  <si>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</si>
  <si>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</si>
  <si>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</si>
  <si>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</si>
  <si>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</si>
  <si>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</si>
  <si>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</si>
  <si>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</si>
  <si>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</si>
  <si>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</si>
  <si>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</si>
  <si>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</si>
  <si>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</si>
  <si>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</si>
  <si>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</si>
  <si>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</si>
  <si>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</si>
  <si>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</si>
  <si>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</si>
  <si>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</si>
  <si>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</si>
  <si>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</si>
  <si>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</si>
  <si>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</si>
  <si>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</si>
  <si>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</si>
  <si>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</si>
  <si>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</si>
  <si>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</si>
  <si>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</si>
  <si>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</si>
  <si>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</si>
  <si>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</si>
  <si>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</si>
  <si>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</si>
  <si>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</si>
  <si>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</si>
  <si>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</si>
  <si>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</si>
  <si>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</si>
  <si>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</si>
  <si>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</si>
  <si>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</si>
  <si>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</si>
  <si>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</si>
  <si>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</si>
  <si>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</si>
  <si>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</si>
  <si>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</si>
  <si>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</si>
  <si>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</si>
  <si>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</si>
  <si>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</si>
  <si>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</si>
  <si>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</si>
  <si>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</si>
  <si>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</si>
  <si>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</si>
  <si>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</si>
  <si>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</si>
  <si>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</si>
  <si>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</si>
  <si>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</si>
  <si>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</si>
  <si>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</si>
  <si>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</si>
  <si>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</si>
  <si>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</si>
  <si>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</si>
  <si>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</si>
  <si>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</si>
  <si>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</si>
  <si>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</si>
  <si>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</si>
  <si>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</si>
  <si>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</si>
  <si>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</si>
  <si>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</si>
  <si>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</si>
  <si>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</si>
  <si>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</si>
  <si>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</si>
  <si>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</si>
  <si>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</si>
  <si>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</si>
  <si>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</si>
  <si>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</si>
  <si>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</si>
  <si>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</si>
  <si>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</si>
  <si>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</si>
  <si>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</si>
  <si>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</si>
  <si>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</si>
  <si>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</si>
  <si>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</si>
  <si>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</si>
  <si>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</si>
  <si>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</si>
  <si>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</si>
  <si>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</si>
  <si>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</si>
  <si>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</si>
  <si>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</si>
  <si>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</si>
  <si>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</si>
  <si>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</si>
  <si>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</si>
  <si>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</si>
  <si>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</si>
  <si>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</si>
  <si>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</si>
  <si>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</si>
  <si>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</si>
  <si>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</si>
  <si>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</si>
  <si>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</si>
  <si>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</si>
  <si>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</si>
  <si>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</si>
  <si>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</si>
  <si>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</si>
  <si>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</si>
  <si>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</si>
  <si>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</si>
  <si>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</si>
  <si>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</si>
  <si>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</si>
  <si>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</si>
  <si>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</si>
  <si>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</si>
  <si>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</si>
  <si>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</si>
  <si>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</si>
  <si>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</si>
  <si>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</si>
  <si>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</si>
  <si>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</si>
  <si>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</si>
  <si>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</si>
  <si>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</si>
  <si>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</si>
  <si>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</si>
  <si>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</si>
  <si>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</si>
  <si>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</si>
  <si>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</si>
  <si>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</si>
  <si>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</si>
  <si>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</si>
  <si>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</si>
  <si>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</si>
  <si>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</si>
  <si>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</si>
  <si>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</si>
  <si>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</si>
  <si>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</si>
  <si>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</si>
  <si>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</si>
  <si>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</si>
  <si>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</si>
  <si>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</si>
  <si>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</si>
  <si>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</si>
  <si>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</si>
  <si>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</si>
  <si>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</si>
  <si>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</si>
  <si>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</si>
  <si>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</si>
  <si>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</si>
  <si>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</si>
  <si>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</si>
  <si>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</si>
  <si>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</si>
  <si>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</si>
  <si>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</si>
  <si>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</si>
  <si>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</si>
  <si>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</si>
  <si>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</si>
  <si>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</si>
  <si>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</si>
  <si>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</si>
  <si>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</si>
  <si>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</si>
  <si>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</si>
  <si>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</si>
  <si>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</si>
  <si>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</si>
  <si>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</si>
  <si>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</si>
  <si>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</si>
  <si>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</si>
  <si>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</si>
  <si>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</si>
  <si>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</si>
  <si>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</si>
  <si>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</si>
  <si>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</si>
  <si>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</si>
  <si>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</si>
  <si>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</si>
  <si>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</si>
  <si>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</si>
  <si>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</si>
  <si>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</si>
  <si>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</si>
  <si>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</si>
  <si>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</si>
  <si>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</si>
  <si>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</si>
  <si>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</si>
  <si>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</si>
  <si>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</si>
  <si>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</si>
  <si>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</si>
  <si>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</si>
  <si>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</si>
  <si>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</si>
  <si>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</si>
  <si>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</si>
  <si>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</si>
  <si>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</si>
  <si>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</si>
  <si>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</si>
  <si>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</si>
  <si>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</si>
  <si>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</si>
  <si>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</si>
  <si>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</si>
  <si>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</si>
  <si>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</si>
  <si>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</si>
  <si>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</si>
  <si>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</si>
  <si>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</si>
  <si>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</si>
  <si>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</si>
  <si>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</si>
  <si>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</si>
  <si>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</si>
  <si>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</si>
  <si>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</si>
  <si>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</si>
  <si>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</si>
  <si>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</si>
  <si>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</si>
  <si>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</si>
  <si>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</si>
  <si>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</si>
  <si>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</si>
  <si>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</si>
  <si>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</si>
  <si>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</si>
  <si>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</si>
  <si>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</si>
  <si>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</si>
  <si>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</si>
  <si>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</si>
  <si>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</si>
  <si>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</si>
  <si>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</si>
  <si>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</si>
  <si>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</si>
  <si>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</si>
  <si>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</si>
  <si>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</si>
  <si>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</si>
  <si>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</si>
  <si>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</si>
  <si>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</si>
  <si>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</si>
  <si>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</si>
  <si>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</si>
  <si>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</si>
  <si>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</si>
  <si>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</si>
  <si>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</si>
  <si>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</si>
  <si>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</si>
  <si>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</si>
  <si>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</si>
  <si>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</si>
  <si>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</si>
  <si>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</si>
  <si>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</si>
  <si>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</si>
  <si>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</si>
  <si>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</si>
  <si>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</si>
  <si>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</si>
  <si>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</si>
  <si>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</si>
  <si>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</si>
  <si>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</si>
  <si>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</si>
  <si>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</si>
  <si>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</si>
  <si>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</si>
  <si>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</si>
  <si>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</si>
  <si>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</si>
  <si>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</si>
  <si>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</si>
  <si>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</si>
  <si>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</si>
  <si>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</si>
  <si>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</si>
  <si>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</si>
  <si>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</si>
  <si>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</si>
  <si>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</si>
  <si>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</si>
  <si>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</si>
  <si>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</si>
  <si>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</si>
  <si>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</si>
  <si>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</si>
  <si>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</si>
  <si>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</si>
  <si>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</si>
  <si>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</si>
  <si>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</si>
  <si>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</si>
  <si>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</si>
  <si>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</si>
  <si>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</si>
  <si>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</si>
  <si>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</si>
  <si>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</si>
  <si>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</si>
  <si>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</si>
  <si>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</si>
  <si>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</si>
  <si>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</si>
  <si>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</si>
  <si>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</si>
  <si>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</si>
  <si>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</si>
  <si>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</si>
  <si>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</si>
  <si>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</si>
  <si>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</si>
  <si>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</si>
  <si>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</si>
  <si>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</si>
  <si>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</si>
  <si>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</si>
  <si>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</si>
  <si>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</si>
  <si>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</si>
  <si>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</si>
  <si>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</si>
  <si>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</si>
  <si>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</si>
  <si>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</si>
  <si>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</si>
  <si>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</si>
  <si>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</si>
  <si>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</si>
  <si>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</si>
  <si>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</si>
  <si>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</si>
  <si>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</si>
  <si>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</si>
  <si>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</si>
  <si>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</si>
  <si>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</si>
  <si>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</si>
  <si>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</si>
  <si>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</si>
  <si>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</si>
  <si>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</si>
  <si>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</si>
  <si>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</si>
  <si>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</si>
  <si>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</si>
  <si>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</si>
  <si>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</si>
  <si>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</si>
  <si>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</si>
  <si>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</si>
  <si>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</si>
  <si>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</si>
  <si>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</si>
  <si>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</si>
  <si>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</si>
  <si>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</si>
  <si>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</si>
  <si>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</si>
  <si>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</si>
  <si>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</si>
  <si>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</si>
  <si>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</si>
  <si>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</si>
  <si>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</si>
  <si>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</si>
  <si>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</si>
  <si>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</si>
  <si>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</si>
  <si>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</si>
  <si>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</si>
  <si>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</si>
  <si>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</si>
  <si>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</si>
  <si>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</si>
  <si>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</si>
  <si>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</si>
  <si>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</si>
  <si>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</si>
  <si>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</si>
  <si>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</si>
  <si>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</si>
  <si>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</si>
  <si>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</si>
  <si>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</si>
  <si>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</si>
  <si>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</si>
  <si>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</si>
  <si>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</si>
  <si>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</si>
  <si>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</si>
  <si>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</si>
  <si>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</si>
  <si>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</si>
  <si>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</si>
  <si>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</si>
  <si>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</si>
  <si>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</si>
  <si>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</si>
  <si>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</si>
  <si>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</si>
  <si>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</si>
  <si>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</si>
  <si>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</si>
  <si>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</si>
  <si>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</si>
  <si>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</si>
  <si>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</si>
  <si>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</si>
  <si>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</si>
  <si>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</si>
  <si>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</si>
  <si>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</si>
  <si>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</si>
  <si>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</si>
  <si>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</si>
  <si>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</si>
  <si>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</si>
  <si>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</si>
  <si>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</si>
  <si>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</si>
  <si>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</si>
  <si>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</si>
  <si>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</si>
  <si>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</si>
  <si>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</si>
  <si>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</si>
  <si>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</si>
  <si>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</si>
  <si>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</si>
  <si>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</si>
  <si>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</si>
  <si>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</si>
  <si>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</si>
  <si>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</si>
  <si>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</si>
  <si>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</si>
  <si>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</si>
  <si>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</si>
  <si>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</si>
  <si>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</si>
  <si>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</si>
  <si>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</si>
  <si>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</si>
  <si>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</si>
  <si>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</si>
  <si>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</si>
  <si>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</si>
  <si>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</si>
  <si>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</si>
  <si>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</si>
  <si>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</si>
  <si>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</si>
  <si>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</si>
  <si>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</si>
  <si>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</si>
  <si>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</si>
  <si>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</si>
  <si>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</si>
  <si>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</si>
  <si>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</si>
  <si>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</si>
  <si>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</si>
  <si>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</si>
  <si>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</si>
  <si>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</si>
  <si>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</si>
  <si>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</si>
  <si>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</si>
  <si>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</si>
  <si>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</si>
  <si>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</si>
  <si>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</si>
  <si>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</si>
  <si>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</si>
  <si>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</si>
  <si>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</si>
  <si>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</si>
  <si>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</si>
  <si>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</si>
  <si>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</si>
  <si>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</si>
  <si>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</si>
  <si>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</si>
  <si>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</si>
  <si>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</si>
  <si>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</si>
  <si>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</si>
  <si>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</si>
  <si>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</si>
  <si>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</si>
  <si>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</si>
  <si>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</si>
  <si>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</si>
  <si>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</si>
  <si>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</si>
  <si>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</si>
  <si>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</si>
  <si>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</si>
  <si>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</si>
  <si>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</si>
  <si>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</si>
  <si>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</si>
  <si>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</si>
  <si>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</si>
  <si>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</si>
  <si>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</si>
  <si>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</si>
  <si>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</si>
  <si>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</si>
  <si>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</si>
  <si>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</si>
  <si>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</si>
  <si>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</si>
  <si>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</si>
  <si>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</si>
  <si>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</si>
  <si>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</si>
  <si>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</si>
  <si>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</si>
  <si>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</si>
  <si>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</si>
  <si>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</si>
  <si>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</si>
  <si>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</si>
  <si>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</si>
  <si>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</si>
  <si>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</si>
  <si>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</si>
  <si>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</si>
  <si>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</si>
  <si>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</si>
  <si>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</si>
  <si>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</si>
  <si>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</si>
  <si>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</si>
  <si>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</si>
  <si>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</si>
  <si>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</si>
  <si>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</si>
  <si>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</si>
  <si>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</si>
  <si>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</si>
  <si>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</si>
  <si>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</si>
  <si>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</si>
  <si>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</si>
  <si>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</si>
  <si>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</si>
  <si>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</si>
  <si>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</si>
  <si>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</si>
  <si>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</si>
  <si>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</si>
  <si>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</si>
  <si>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</si>
  <si>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</si>
  <si>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</si>
  <si>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</si>
  <si>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</si>
  <si>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</si>
  <si>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</si>
  <si>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</si>
  <si>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</si>
  <si>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</si>
  <si>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</si>
  <si>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</si>
  <si>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</si>
  <si>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</si>
  <si>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</si>
  <si>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</si>
  <si>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</si>
  <si>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</si>
  <si>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</si>
  <si>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</si>
  <si>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</si>
  <si>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</si>
  <si>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</si>
  <si>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</si>
  <si>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</si>
  <si>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</si>
  <si>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</si>
  <si>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</si>
  <si>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</si>
  <si>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</si>
  <si>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</si>
  <si>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</si>
  <si>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</si>
  <si>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</si>
  <si>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</si>
  <si>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</si>
  <si>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</si>
  <si>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</si>
  <si>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</si>
  <si>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</si>
  <si>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</si>
  <si>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</si>
  <si>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</si>
  <si>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</si>
  <si>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</si>
  <si>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</si>
  <si>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</si>
  <si>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</si>
  <si>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</si>
  <si>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</si>
  <si>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</si>
  <si>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</si>
  <si>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</si>
  <si>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</si>
  <si>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</si>
  <si>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</si>
  <si>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</si>
  <si>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</si>
  <si>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</si>
  <si>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</si>
  <si>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</si>
  <si>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</si>
  <si>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</si>
  <si>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</si>
  <si>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</si>
  <si>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</si>
  <si>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</si>
  <si>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</si>
  <si>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</si>
  <si>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</si>
  <si>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</si>
  <si>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</si>
  <si>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</si>
  <si>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</si>
  <si>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</si>
  <si>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</si>
  <si>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</si>
  <si>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</si>
  <si>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</si>
  <si>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</si>
  <si>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</si>
  <si>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</si>
  <si>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</si>
  <si>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</si>
  <si>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</si>
  <si>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</si>
  <si>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</si>
  <si>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</si>
  <si>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</si>
  <si>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</si>
  <si>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</si>
  <si>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</si>
  <si>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</si>
  <si>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</si>
  <si>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</si>
  <si>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</si>
  <si>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</si>
  <si>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</si>
  <si>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</si>
  <si>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</si>
  <si>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</si>
  <si>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</si>
  <si>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</si>
  <si>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</si>
  <si>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</si>
  <si>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</si>
  <si>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</si>
  <si>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</si>
  <si>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</si>
  <si>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</si>
  <si>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</si>
  <si>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</si>
  <si>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</si>
  <si>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</si>
  <si>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</si>
  <si>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</si>
  <si>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</si>
  <si>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</si>
  <si>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</si>
  <si>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</si>
  <si>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</si>
  <si>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</si>
  <si>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</si>
  <si>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</si>
  <si>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</si>
  <si>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</si>
  <si>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</si>
  <si>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</si>
  <si>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</si>
  <si>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</si>
  <si>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</si>
  <si>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</si>
  <si>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</si>
  <si>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</si>
  <si>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</si>
  <si>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</si>
  <si>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</si>
  <si>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</si>
  <si>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</si>
  <si>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</si>
  <si>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</si>
  <si>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</si>
  <si>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</si>
  <si>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</si>
  <si>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</si>
  <si>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</si>
  <si>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</si>
  <si>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</si>
  <si>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</si>
  <si>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</si>
  <si>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</si>
  <si>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</si>
  <si>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</si>
  <si>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</si>
  <si>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</si>
  <si>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</si>
  <si>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</si>
  <si>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</si>
  <si>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</si>
  <si>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</si>
  <si>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</si>
  <si>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</si>
  <si>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</si>
  <si>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</si>
  <si>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</si>
  <si>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</si>
  <si>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</si>
  <si>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</si>
  <si>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</si>
  <si>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</si>
  <si>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</si>
  <si>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</si>
  <si>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</si>
  <si>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</si>
  <si>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</si>
  <si>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</si>
  <si>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</si>
  <si>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</si>
  <si>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</si>
  <si>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</si>
  <si>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</si>
  <si>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</si>
  <si>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</si>
  <si>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</si>
  <si>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</si>
  <si>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</si>
  <si>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</si>
  <si>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</si>
  <si>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</si>
  <si>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</si>
  <si>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</si>
  <si>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</si>
  <si>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</si>
  <si>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</si>
  <si>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</si>
  <si>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</si>
  <si>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</si>
  <si>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</si>
  <si>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</si>
  <si>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</si>
  <si>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</si>
  <si>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</si>
  <si>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</si>
  <si>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</si>
  <si>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</si>
  <si>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</si>
  <si>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</si>
  <si>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</si>
  <si>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</si>
  <si>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</si>
  <si>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</si>
  <si>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</si>
  <si>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</si>
  <si>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</si>
  <si>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</si>
  <si>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</si>
  <si>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</si>
  <si>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</si>
  <si>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</si>
  <si>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</si>
  <si>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</si>
  <si>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</si>
  <si>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</si>
  <si>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</si>
  <si>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</si>
  <si>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</si>
  <si>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</si>
  <si>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</si>
  <si>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</si>
  <si>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</si>
  <si>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</si>
  <si>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</si>
  <si>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</si>
  <si>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</si>
  <si>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</si>
  <si>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</si>
  <si>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</si>
  <si>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</si>
  <si>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</si>
  <si>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</si>
  <si>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</si>
  <si>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</si>
  <si>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</si>
  <si>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</si>
  <si>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</si>
  <si>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</si>
  <si>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</si>
  <si>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</si>
  <si>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</si>
  <si>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</si>
  <si>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</si>
  <si>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</si>
  <si>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</si>
  <si>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</si>
  <si>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</si>
  <si>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</si>
  <si>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</si>
  <si>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</si>
  <si>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</si>
  <si>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</si>
  <si>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</si>
  <si>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</si>
  <si>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</si>
  <si>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</si>
  <si>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</si>
  <si>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</si>
  <si>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</si>
  <si>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</si>
  <si>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</si>
  <si>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</si>
  <si>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</si>
  <si>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</si>
  <si>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</si>
  <si>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</si>
  <si>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</si>
  <si>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</si>
  <si>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</si>
  <si>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</si>
  <si>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</si>
  <si>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</si>
  <si>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</si>
  <si>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</si>
  <si>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</si>
  <si>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</si>
  <si>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</si>
  <si>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</si>
  <si>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</si>
  <si>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</si>
  <si>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</si>
  <si>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</si>
  <si>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</si>
  <si>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</si>
  <si>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</si>
  <si>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</si>
  <si>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</si>
  <si>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</si>
  <si>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</si>
  <si>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</si>
  <si>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</si>
  <si>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</si>
  <si>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</si>
  <si>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</si>
  <si>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</si>
  <si>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</si>
  <si>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</si>
  <si>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</si>
  <si>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</si>
  <si>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</si>
  <si>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</si>
  <si>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</si>
  <si>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</si>
  <si>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</si>
  <si>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</si>
  <si>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</si>
  <si>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</si>
  <si>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</si>
  <si>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</si>
  <si>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</si>
  <si>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</si>
  <si>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</si>
  <si>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</si>
  <si>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</si>
  <si>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</si>
  <si>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</si>
  <si>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</si>
  <si>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</si>
  <si>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</si>
  <si>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</si>
  <si>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</si>
  <si>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</si>
  <si>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</si>
  <si>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</si>
  <si>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</si>
  <si>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</si>
  <si>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</si>
  <si>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</si>
  <si>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</si>
  <si>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</si>
  <si>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</si>
  <si>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</si>
  <si>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</si>
  <si>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</si>
  <si>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</si>
  <si>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</si>
  <si>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</si>
  <si>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</si>
  <si>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</si>
  <si>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</si>
  <si>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</si>
  <si>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</si>
  <si>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</si>
  <si>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</si>
  <si>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</si>
  <si>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</si>
  <si>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</si>
  <si>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</si>
  <si>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</si>
  <si>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</si>
  <si>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</si>
  <si>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</si>
  <si>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</si>
  <si>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</si>
  <si>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</si>
  <si>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</si>
  <si>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</si>
  <si>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</si>
  <si>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</si>
  <si>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</si>
  <si>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</si>
  <si>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</si>
  <si>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</si>
  <si>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</si>
  <si>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</si>
  <si>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</si>
  <si>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</si>
  <si>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</si>
  <si>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</si>
  <si>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</si>
  <si>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</si>
  <si>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</si>
  <si>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</si>
  <si>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</si>
  <si>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</si>
  <si>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</si>
  <si>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</si>
  <si>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</si>
  <si>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</si>
  <si>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</si>
  <si>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</si>
  <si>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</si>
  <si>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</si>
  <si>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</si>
  <si>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</si>
  <si>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</si>
  <si>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</si>
  <si>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</si>
  <si>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</si>
  <si>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</si>
  <si>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</si>
  <si>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</si>
  <si>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</si>
  <si>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</si>
  <si>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</si>
  <si>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</si>
  <si>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</si>
  <si>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</si>
  <si>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</si>
  <si>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</si>
  <si>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</si>
  <si>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</si>
  <si>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</si>
  <si>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</si>
  <si>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</si>
  <si>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</si>
  <si>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</si>
  <si>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</si>
  <si>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</si>
  <si>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</si>
  <si>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</si>
  <si>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</si>
  <si>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</si>
  <si>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</si>
  <si>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</si>
  <si>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</si>
  <si>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</si>
  <si>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</si>
  <si>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</si>
  <si>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</si>
  <si>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</si>
  <si>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</si>
  <si>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</si>
  <si>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</si>
  <si>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</si>
  <si>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</si>
  <si>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</si>
  <si>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</si>
  <si>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</si>
  <si>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</si>
  <si>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</si>
  <si>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</si>
  <si>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</si>
  <si>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</si>
  <si>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</si>
  <si>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</si>
  <si>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</si>
  <si>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</si>
  <si>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</si>
  <si>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</si>
  <si>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</si>
  <si>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</si>
  <si>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</si>
  <si>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</si>
  <si>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</si>
  <si>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</si>
  <si>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</si>
  <si>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</si>
  <si>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</si>
  <si>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</si>
  <si>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</si>
  <si>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</si>
  <si>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</si>
  <si>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</si>
  <si>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</si>
  <si>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</si>
  <si>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</si>
  <si>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</si>
  <si>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</si>
  <si>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</si>
  <si>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</si>
  <si>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</si>
  <si>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</si>
  <si>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</si>
  <si>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</si>
  <si>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</si>
  <si>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</si>
  <si>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</si>
  <si>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</si>
  <si>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</si>
  <si>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</si>
  <si>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</si>
  <si>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</si>
  <si>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</si>
  <si>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</si>
  <si>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</si>
  <si>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</si>
  <si>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</si>
  <si>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</si>
  <si>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</si>
  <si>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</si>
  <si>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</si>
  <si>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</si>
  <si>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</si>
  <si>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</si>
  <si>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</si>
  <si>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</si>
  <si>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</si>
  <si>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</si>
  <si>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</si>
  <si>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</si>
  <si>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</si>
  <si>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</si>
  <si>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</si>
  <si>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</si>
  <si>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</si>
  <si>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</si>
  <si>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</si>
  <si>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</si>
  <si>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</si>
  <si>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</si>
  <si>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</si>
  <si>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</si>
  <si>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</si>
  <si>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</si>
  <si>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</si>
  <si>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</si>
  <si>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</si>
  <si>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</si>
  <si>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</si>
  <si>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</si>
  <si>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</si>
  <si>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</si>
  <si>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</si>
  <si>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</si>
  <si>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</si>
  <si>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</si>
  <si>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</si>
  <si>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</si>
  <si>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</si>
  <si>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</si>
  <si>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</si>
  <si>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</si>
  <si>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</si>
  <si>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</si>
  <si>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</si>
  <si>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</si>
  <si>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</si>
  <si>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</si>
  <si>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</si>
  <si>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</si>
  <si>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</si>
  <si>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</si>
  <si>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</si>
  <si>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</si>
  <si>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</si>
  <si>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</si>
  <si>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</si>
  <si>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</si>
  <si>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</si>
  <si>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</si>
  <si>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</si>
  <si>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</si>
  <si>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</si>
  <si>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</si>
  <si>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</si>
  <si>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</si>
  <si>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</si>
  <si>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</si>
  <si>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</si>
  <si>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</si>
  <si>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</si>
  <si>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</si>
  <si>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</si>
  <si>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</si>
  <si>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</si>
  <si>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</si>
  <si>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</si>
  <si>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</si>
  <si>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</si>
  <si>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</si>
  <si>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</si>
  <si>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</si>
  <si>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</si>
  <si>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</si>
  <si>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</si>
  <si>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</si>
  <si>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</si>
  <si>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</si>
  <si>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</si>
  <si>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</si>
  <si>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</si>
  <si>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</si>
  <si>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</si>
  <si>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</si>
  <si>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</si>
  <si>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</si>
  <si>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</si>
  <si>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</si>
  <si>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</si>
  <si>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</si>
  <si>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</si>
  <si>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</si>
  <si>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</si>
  <si>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</si>
  <si>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</si>
  <si>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</si>
  <si>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</si>
  <si>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</si>
  <si>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</si>
  <si>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</si>
  <si>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</si>
  <si>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</si>
  <si>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</si>
  <si>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</si>
  <si>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</si>
  <si>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</si>
  <si>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</si>
  <si>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</si>
  <si>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</si>
  <si>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</si>
  <si>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</si>
  <si>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</si>
  <si>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</si>
  <si>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</si>
  <si>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</si>
  <si>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</si>
  <si>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</si>
  <si>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</si>
  <si>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</si>
  <si>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</si>
  <si>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</si>
  <si>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</si>
  <si>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</si>
  <si>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</si>
  <si>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</si>
  <si>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</si>
  <si>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</si>
  <si>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</si>
  <si>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</si>
  <si>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</si>
  <si>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</si>
  <si>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</si>
  <si>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</si>
  <si>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</si>
  <si>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</si>
  <si>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</si>
  <si>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</si>
  <si>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</si>
  <si>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</si>
  <si>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</si>
  <si>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</si>
  <si>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</si>
  <si>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</si>
  <si>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</si>
  <si>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</si>
  <si>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</si>
  <si>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</si>
  <si>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</si>
  <si>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</si>
  <si>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</si>
  <si>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</si>
  <si>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</si>
  <si>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</si>
  <si>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</si>
  <si>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</si>
  <si>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</si>
  <si>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</si>
  <si>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</si>
  <si>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</si>
  <si>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</si>
  <si>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</si>
  <si>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</si>
  <si>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</si>
  <si>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</si>
  <si>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</si>
  <si>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</si>
  <si>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</si>
  <si>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</si>
  <si>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</si>
  <si>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</si>
  <si>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</si>
  <si>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</si>
  <si>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</si>
  <si>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</si>
  <si>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</si>
  <si>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</si>
  <si>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</si>
  <si>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</si>
  <si>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</si>
  <si>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</si>
  <si>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</si>
  <si>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</si>
  <si>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</si>
  <si>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</si>
  <si>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</si>
  <si>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</si>
  <si>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</si>
  <si>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</si>
  <si>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</si>
  <si>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</si>
  <si>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</si>
  <si>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</si>
  <si>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</si>
  <si>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</si>
  <si>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</si>
  <si>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</si>
  <si>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</si>
  <si>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</si>
  <si>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</si>
  <si>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</si>
  <si>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</si>
  <si>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</si>
  <si>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</si>
  <si>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</si>
  <si>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</si>
  <si>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</si>
  <si>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</si>
  <si>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</si>
  <si>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</si>
  <si>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</si>
  <si>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</si>
  <si>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</si>
  <si>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</si>
  <si>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</si>
  <si>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</si>
  <si>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</si>
  <si>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</si>
  <si>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</si>
  <si>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</si>
  <si>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</si>
  <si>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</si>
  <si>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</si>
  <si>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</si>
  <si>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</si>
  <si>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</si>
  <si>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</si>
  <si>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</si>
  <si>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</si>
  <si>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</si>
  <si>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</si>
  <si>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</si>
  <si>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</si>
  <si>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</si>
  <si>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</si>
  <si>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</si>
  <si>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</si>
  <si>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</si>
  <si>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</si>
  <si>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</si>
  <si>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</si>
  <si>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</si>
  <si>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</si>
  <si>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</si>
  <si>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</si>
  <si>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</si>
  <si>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</si>
  <si>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</si>
  <si>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</si>
  <si>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</si>
  <si>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</si>
  <si>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</si>
  <si>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</si>
  <si>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</si>
  <si>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</si>
  <si>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</si>
  <si>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</si>
  <si>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</si>
  <si>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</si>
  <si>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</si>
  <si>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</si>
  <si>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</si>
  <si>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</si>
  <si>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</si>
  <si>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</si>
  <si>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</si>
  <si>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</si>
  <si>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</si>
  <si>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</si>
  <si>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</si>
  <si>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</si>
  <si>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</si>
  <si>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</si>
  <si>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</si>
  <si>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</si>
  <si>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</si>
  <si>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</si>
  <si>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</si>
  <si>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</si>
  <si>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</si>
  <si>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</si>
  <si>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</si>
  <si>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</si>
  <si>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</si>
  <si>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</si>
  <si>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</si>
  <si>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</si>
  <si>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</si>
  <si>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</si>
  <si>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</si>
  <si>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</si>
  <si>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</si>
  <si>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</si>
  <si>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</si>
  <si>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</si>
  <si>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</si>
  <si>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</si>
  <si>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</si>
  <si>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</si>
  <si>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</si>
  <si>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</si>
  <si>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</si>
  <si>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</si>
  <si>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</si>
  <si>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</si>
  <si>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</si>
  <si>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</si>
  <si>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</si>
  <si>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</si>
  <si>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</si>
  <si>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</si>
  <si>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</si>
  <si>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</si>
  <si>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</si>
  <si>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</si>
  <si>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</si>
  <si>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</si>
  <si>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</si>
  <si>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</si>
  <si>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</si>
  <si>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</si>
  <si>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</si>
  <si>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</si>
  <si>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</si>
  <si>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</si>
  <si>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</si>
  <si>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</si>
  <si>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</si>
  <si>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</si>
  <si>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</si>
  <si>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</si>
  <si>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</si>
  <si>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</si>
  <si>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</si>
  <si>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</si>
  <si>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</si>
  <si>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</si>
  <si>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</si>
  <si>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</si>
  <si>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</si>
  <si>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</si>
  <si>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</si>
  <si>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</si>
  <si>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</si>
  <si>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</si>
  <si>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</si>
  <si>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</si>
  <si>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</si>
  <si>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</si>
  <si>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</si>
  <si>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</si>
  <si>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</si>
  <si>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</si>
  <si>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</si>
  <si>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</si>
  <si>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</si>
  <si>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</si>
  <si>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</si>
  <si>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</si>
  <si>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</si>
  <si>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</si>
  <si>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</si>
  <si>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</si>
  <si>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</si>
  <si>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</si>
  <si>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</si>
  <si>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</si>
  <si>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</si>
  <si>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</si>
  <si>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</si>
  <si>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</si>
  <si>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</si>
  <si>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</si>
  <si>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</si>
  <si>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</si>
  <si>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</si>
  <si>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</si>
  <si>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</si>
  <si>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</si>
  <si>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</si>
  <si>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</si>
  <si>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</si>
  <si>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</si>
  <si>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</si>
  <si>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</si>
  <si>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</si>
  <si>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</si>
  <si>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</si>
  <si>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</si>
  <si>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</si>
  <si>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</si>
  <si>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</si>
  <si>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</si>
  <si>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</si>
  <si>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</si>
  <si>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</si>
  <si>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</si>
  <si>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</si>
  <si>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</si>
  <si>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</si>
  <si>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</si>
  <si>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</si>
  <si>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</si>
  <si>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</si>
  <si>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</si>
  <si>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</si>
  <si>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</si>
  <si>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</si>
  <si>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</si>
  <si>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</si>
  <si>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</si>
  <si>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</si>
  <si>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</si>
  <si>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</si>
  <si>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</si>
  <si>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</si>
  <si>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</si>
  <si>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</si>
  <si>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</si>
  <si>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</si>
  <si>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</si>
  <si>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</si>
  <si>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</si>
  <si>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</si>
  <si>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</si>
  <si>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</si>
  <si>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</si>
  <si>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</si>
  <si>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</si>
  <si>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</si>
  <si>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</si>
  <si>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</si>
  <si>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</si>
  <si>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</si>
  <si>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</si>
  <si>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</si>
  <si>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</si>
  <si>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</si>
  <si>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</si>
  <si>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</si>
  <si>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</si>
  <si>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</si>
  <si>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</si>
  <si>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</si>
  <si>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</si>
  <si>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</si>
  <si>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</si>
  <si>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</si>
  <si>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</si>
  <si>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</si>
  <si>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</si>
  <si>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</si>
  <si>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</si>
  <si>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</si>
  <si>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</si>
  <si>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</si>
  <si>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</si>
  <si>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</si>
  <si>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</si>
  <si>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</si>
  <si>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</si>
  <si>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</si>
  <si>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</si>
  <si>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</si>
  <si>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</si>
  <si>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</si>
  <si>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</si>
  <si>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</si>
  <si>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</si>
  <si>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</si>
  <si>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</si>
  <si>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</si>
  <si>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</si>
  <si>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</si>
  <si>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</si>
  <si>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</si>
  <si>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</si>
  <si>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</si>
  <si>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</si>
  <si>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</si>
  <si>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</si>
  <si>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</si>
  <si>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</si>
  <si>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</si>
  <si>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</si>
  <si>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</si>
  <si>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</si>
  <si>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</si>
  <si>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</si>
  <si>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</si>
  <si>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</si>
  <si>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</si>
  <si>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</si>
  <si>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</si>
  <si>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</si>
  <si>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</si>
  <si>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</si>
  <si>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</si>
  <si>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</si>
  <si>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</si>
  <si>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</si>
  <si>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</si>
  <si>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</si>
  <si>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</si>
  <si>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</si>
  <si>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</si>
  <si>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</si>
  <si>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</si>
  <si>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</si>
  <si>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</si>
  <si>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</si>
  <si>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</si>
  <si>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</si>
  <si>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</si>
  <si>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</si>
  <si>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</si>
  <si>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</si>
  <si>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</si>
  <si>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</si>
  <si>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</si>
  <si>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</si>
  <si>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</si>
  <si>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</si>
  <si>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</si>
  <si>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</si>
  <si>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</si>
  <si>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</si>
  <si>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</si>
  <si>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</si>
  <si>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</si>
  <si>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</si>
  <si>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</si>
  <si>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</si>
  <si>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</si>
  <si>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</si>
  <si>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</si>
  <si>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</si>
  <si>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</si>
  <si>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</si>
  <si>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</si>
  <si>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</si>
  <si>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</si>
  <si>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</si>
  <si>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</si>
  <si>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</si>
  <si>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</si>
  <si>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</si>
  <si>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</si>
  <si>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</si>
  <si>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</si>
  <si>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</si>
  <si>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</si>
  <si>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</si>
  <si>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</si>
  <si>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</si>
  <si>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</si>
  <si>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</si>
  <si>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</si>
  <si>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</si>
  <si>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</si>
  <si>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</si>
  <si>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</si>
  <si>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</si>
  <si>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</si>
  <si>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</si>
  <si>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</si>
  <si>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</si>
  <si>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</si>
  <si>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</si>
  <si>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</si>
  <si>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</si>
  <si>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</si>
  <si>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</si>
  <si>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</si>
  <si>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</si>
  <si>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</si>
  <si>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</si>
  <si>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</si>
  <si>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</si>
  <si>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</si>
  <si>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</si>
  <si>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</si>
  <si>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</si>
  <si>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</si>
  <si>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</si>
  <si>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</si>
  <si>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</si>
  <si>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</si>
  <si>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</si>
  <si>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</si>
  <si>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</si>
  <si>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</si>
  <si>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</si>
  <si>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</si>
  <si>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</si>
  <si>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</si>
  <si>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</si>
  <si>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</si>
  <si>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</si>
  <si>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</si>
  <si>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</si>
  <si>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</si>
  <si>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</si>
  <si>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</si>
  <si>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</si>
  <si>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</si>
  <si>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</si>
  <si>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</si>
  <si>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</si>
  <si>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</si>
  <si>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</si>
  <si>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</si>
  <si>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</si>
  <si>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</si>
  <si>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</si>
  <si>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</si>
  <si>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</si>
  <si>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</si>
  <si>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</si>
  <si>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</si>
  <si>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</si>
  <si>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</si>
  <si>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</si>
  <si>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</si>
  <si>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</si>
  <si>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</si>
  <si>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</si>
  <si>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</si>
  <si>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</si>
  <si>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</si>
  <si>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</si>
  <si>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</si>
  <si>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</si>
  <si>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</si>
  <si>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</si>
  <si>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</si>
  <si>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</si>
  <si>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</si>
  <si>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</si>
  <si>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</si>
  <si>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</si>
  <si>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</si>
  <si>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</si>
  <si>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</si>
  <si>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</si>
  <si>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</si>
  <si>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</si>
  <si>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</si>
  <si>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</si>
  <si>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</si>
  <si>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</si>
  <si>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</si>
  <si>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</si>
  <si>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</si>
  <si>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</si>
  <si>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</si>
  <si>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</si>
  <si>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</si>
  <si>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</si>
  <si>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</si>
  <si>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</si>
  <si>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</si>
  <si>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</si>
  <si>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</si>
  <si>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</si>
  <si>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</si>
  <si>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</si>
  <si>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</si>
  <si>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</si>
  <si>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</si>
  <si>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</si>
  <si>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</si>
  <si>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</si>
  <si>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</si>
  <si>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</si>
  <si>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</si>
  <si>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</si>
  <si>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</si>
  <si>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</si>
  <si>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</si>
  <si>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</si>
  <si>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</si>
  <si>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</si>
  <si>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</si>
  <si>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</si>
  <si>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</si>
  <si>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</si>
  <si>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</si>
  <si>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</si>
  <si>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</si>
  <si>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</si>
  <si>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</si>
  <si>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</si>
  <si>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</si>
  <si>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</si>
  <si>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</si>
  <si>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</si>
  <si>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</si>
  <si>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</si>
  <si>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</si>
  <si>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</si>
  <si>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</si>
  <si>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</si>
  <si>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</si>
  <si>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</si>
  <si>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</si>
  <si>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</si>
  <si>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</si>
  <si>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</si>
  <si>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</si>
  <si>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</si>
  <si>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</si>
  <si>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</si>
  <si>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</si>
  <si>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</si>
  <si>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</si>
  <si>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</si>
  <si>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</si>
  <si>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</si>
  <si>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</si>
  <si>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</si>
  <si>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</si>
  <si>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</si>
  <si>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</si>
  <si>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</si>
  <si>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</si>
  <si>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</si>
  <si>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</si>
  <si>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</si>
  <si>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</si>
  <si>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</si>
  <si>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</si>
  <si>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</si>
  <si>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</si>
  <si>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</si>
  <si>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</si>
  <si>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</si>
  <si>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</si>
  <si>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</si>
  <si>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</si>
  <si>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</si>
  <si>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</si>
  <si>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</si>
  <si>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</si>
  <si>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</si>
  <si>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</si>
  <si>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</si>
  <si>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</si>
  <si>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</si>
  <si>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</si>
  <si>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</si>
  <si>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</si>
  <si>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</si>
  <si>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</si>
  <si>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</si>
  <si>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</si>
  <si>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</si>
  <si>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</si>
  <si>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</si>
  <si>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</si>
  <si>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</si>
  <si>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</si>
  <si>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</si>
  <si>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</si>
  <si>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</si>
  <si>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</si>
  <si>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</si>
  <si>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</si>
  <si>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</si>
  <si>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</si>
  <si>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</si>
  <si>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</si>
  <si>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</si>
  <si>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</si>
  <si>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</si>
  <si>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</si>
  <si>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</si>
  <si>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</si>
  <si>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</si>
  <si>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</si>
  <si>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</si>
  <si>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</si>
  <si>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</si>
  <si>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</si>
  <si>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</si>
  <si>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</si>
  <si>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</si>
  <si>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</si>
  <si>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</si>
  <si>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</si>
  <si>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</si>
  <si>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</si>
  <si>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</si>
  <si>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</si>
  <si>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</si>
  <si>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</si>
  <si>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</si>
  <si>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</si>
  <si>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</si>
  <si>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</si>
  <si>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</si>
  <si>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</si>
  <si>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</si>
  <si>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</si>
  <si>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</si>
  <si>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</si>
  <si>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</si>
  <si>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</si>
  <si>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</si>
  <si>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</si>
  <si>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</si>
  <si>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</si>
  <si>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</si>
  <si>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</si>
  <si>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</si>
  <si>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</si>
  <si>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</si>
  <si>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</si>
  <si>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</si>
  <si>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</si>
  <si>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</si>
  <si>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</si>
  <si>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</si>
  <si>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</si>
  <si>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</si>
  <si>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</si>
  <si>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</si>
  <si>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</si>
  <si>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</si>
  <si>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</si>
  <si>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</si>
  <si>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</si>
  <si>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</si>
  <si>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</si>
  <si>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</si>
  <si>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</si>
  <si>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</si>
  <si>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</si>
  <si>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</si>
  <si>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</si>
  <si>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</si>
  <si>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</si>
  <si>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</si>
  <si>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</si>
  <si>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</si>
  <si>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</si>
  <si>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</si>
  <si>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</si>
  <si>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</si>
  <si>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</si>
  <si>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</si>
  <si>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</si>
  <si>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</si>
  <si>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</si>
  <si>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</si>
  <si>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</si>
  <si>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</si>
  <si>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</si>
  <si>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</si>
  <si>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</si>
  <si>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</si>
  <si>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</si>
  <si>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</si>
  <si>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</si>
  <si>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</si>
  <si>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</si>
  <si>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</si>
  <si>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</si>
  <si>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</si>
  <si>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</si>
  <si>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</si>
  <si>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</si>
  <si>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</si>
  <si>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</si>
  <si>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</si>
  <si>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</si>
  <si>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</si>
  <si>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</si>
  <si>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</si>
  <si>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</si>
  <si>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</si>
  <si>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</si>
  <si>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</si>
  <si>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</si>
  <si>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</si>
  <si>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</si>
  <si>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</si>
  <si>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</si>
  <si>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</si>
  <si>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</si>
  <si>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</si>
  <si>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</si>
  <si>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</si>
  <si>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</si>
  <si>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</si>
  <si>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</si>
  <si>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</si>
  <si>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</si>
  <si>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</si>
  <si>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</si>
  <si>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</si>
  <si>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</si>
  <si>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</si>
  <si>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</si>
  <si>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</si>
  <si>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</si>
  <si>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</si>
  <si>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</si>
  <si>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</si>
  <si>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</si>
  <si>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</si>
  <si>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</si>
  <si>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</si>
  <si>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</si>
  <si>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</si>
  <si>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</si>
  <si>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</si>
  <si>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</si>
  <si>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</si>
  <si>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</si>
  <si>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</si>
  <si>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</si>
  <si>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</si>
  <si>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</si>
  <si>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</si>
  <si>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</si>
  <si>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</si>
  <si>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</si>
  <si>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</si>
  <si>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</si>
  <si>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</si>
  <si>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</si>
  <si>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</si>
  <si>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</si>
  <si>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</si>
  <si>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</si>
  <si>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</si>
  <si>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</si>
  <si>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</si>
  <si>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</si>
  <si>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</si>
  <si>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</si>
  <si>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</si>
  <si>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</si>
  <si>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</si>
  <si>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</si>
  <si>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</si>
  <si>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</si>
  <si>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</si>
  <si>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</si>
  <si>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</si>
  <si>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</si>
  <si>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</si>
  <si>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</si>
  <si>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</si>
  <si>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</si>
  <si>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</si>
  <si>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</si>
  <si>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</si>
  <si>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</si>
  <si>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</si>
  <si>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</si>
  <si>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</si>
  <si>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</si>
  <si>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</si>
  <si>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</si>
  <si>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</si>
  <si>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</si>
  <si>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</si>
  <si>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</si>
  <si>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</si>
  <si>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</si>
  <si>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</si>
  <si>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</si>
  <si>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</si>
  <si>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</si>
  <si>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</si>
  <si>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</si>
  <si>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</si>
  <si>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</si>
  <si>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</si>
  <si>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</si>
  <si>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</si>
  <si>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</si>
  <si>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</si>
  <si>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</si>
  <si>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</si>
  <si>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</si>
  <si>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</si>
  <si>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</si>
  <si>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</si>
  <si>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</si>
  <si>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</si>
  <si>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</si>
  <si>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</si>
  <si>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</si>
  <si>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</si>
  <si>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</si>
  <si>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</si>
  <si>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</si>
  <si>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</si>
  <si>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</si>
  <si>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</si>
  <si>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</si>
  <si>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</si>
  <si>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</si>
  <si>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</si>
  <si>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</si>
  <si>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</si>
  <si>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</si>
  <si>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</si>
  <si>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</si>
  <si>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</si>
  <si>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</si>
  <si>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</si>
  <si>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</si>
  <si>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</si>
  <si>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</si>
  <si>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</si>
  <si>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</si>
  <si>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</si>
  <si>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</si>
  <si>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</si>
  <si>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</si>
  <si>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</si>
  <si>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</si>
  <si>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</si>
  <si>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</si>
  <si>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</si>
  <si>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</si>
  <si>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</si>
  <si>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</si>
  <si>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</si>
  <si>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</si>
  <si>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</si>
  <si>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</si>
  <si>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</si>
  <si>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</si>
  <si>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</si>
  <si>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</si>
  <si>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</si>
  <si>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</si>
  <si>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</si>
  <si>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</si>
  <si>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</si>
  <si>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</si>
  <si>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</si>
  <si>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</si>
  <si>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</si>
  <si>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</si>
  <si>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</si>
  <si>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</si>
  <si>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</si>
  <si>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</si>
  <si>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</si>
  <si>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</si>
  <si>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</si>
  <si>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</si>
  <si>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</si>
  <si>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</si>
  <si>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</si>
  <si>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</si>
  <si>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</si>
  <si>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</si>
  <si>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</si>
  <si>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</si>
  <si>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</si>
  <si>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</si>
  <si>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</si>
  <si>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</si>
  <si>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</si>
  <si>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</si>
  <si>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</si>
  <si>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</si>
  <si>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</si>
  <si>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</si>
  <si>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</si>
  <si>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</si>
  <si>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</si>
  <si>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</si>
  <si>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</si>
  <si>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</si>
  <si>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</si>
  <si>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</si>
  <si>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</si>
  <si>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</si>
  <si>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</si>
  <si>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</si>
  <si>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</si>
  <si>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</si>
  <si>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</si>
  <si>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</si>
  <si>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</si>
  <si>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</si>
  <si>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</si>
  <si>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</si>
  <si>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</si>
  <si>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</si>
  <si>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</si>
  <si>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</si>
  <si>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</si>
  <si>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</si>
  <si>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</si>
  <si>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</si>
  <si>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</si>
  <si>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</si>
  <si>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</si>
  <si>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</si>
  <si>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</si>
  <si>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</si>
  <si>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</si>
  <si>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</si>
  <si>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</si>
  <si>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</si>
  <si>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</si>
  <si>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</si>
  <si>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</si>
  <si>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</si>
  <si>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</si>
  <si>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</si>
  <si>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</si>
  <si>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</si>
  <si>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</si>
  <si>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</si>
  <si>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</si>
  <si>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</si>
  <si>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</si>
  <si>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</si>
  <si>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</si>
  <si>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</si>
  <si>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</si>
  <si>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</si>
  <si>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</si>
  <si>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</si>
  <si>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</si>
  <si>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</si>
  <si>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</si>
  <si>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</si>
  <si>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</si>
  <si>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</si>
  <si>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</si>
  <si>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</si>
  <si>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</si>
  <si>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</si>
  <si>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</si>
  <si>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</si>
  <si>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</si>
  <si>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</si>
  <si>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</si>
  <si>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</si>
  <si>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</si>
  <si>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</si>
  <si>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</si>
  <si>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</si>
  <si>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</si>
  <si>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</si>
  <si>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</si>
  <si>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</si>
  <si>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</si>
  <si>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</si>
  <si>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</si>
  <si>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</si>
  <si>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</si>
  <si>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</si>
  <si>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</si>
  <si>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</si>
  <si>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</si>
  <si>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</si>
  <si>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</si>
  <si>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</si>
  <si>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</si>
  <si>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</si>
  <si>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</si>
  <si>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</si>
  <si>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</si>
  <si>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</si>
  <si>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</si>
  <si>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</si>
  <si>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</si>
  <si>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</si>
  <si>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</si>
  <si>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</si>
  <si>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</si>
  <si>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</si>
  <si>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</si>
  <si>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</si>
  <si>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</si>
  <si>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</si>
  <si>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</si>
  <si>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</si>
  <si>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</si>
  <si>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</si>
  <si>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</si>
  <si>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</si>
  <si>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</si>
  <si>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</si>
  <si>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</si>
  <si>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</si>
  <si>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</si>
  <si>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</si>
  <si>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</si>
  <si>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</si>
  <si>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</si>
  <si>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</si>
  <si>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</si>
  <si>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</si>
  <si>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</si>
  <si>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</si>
  <si>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</si>
  <si>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</si>
  <si>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</si>
  <si>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</si>
  <si>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</si>
  <si>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</si>
  <si>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</si>
  <si>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</si>
  <si>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</si>
  <si>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</si>
  <si>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</si>
  <si>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</si>
  <si>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</si>
  <si>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</si>
  <si>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</si>
  <si>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</si>
  <si>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</si>
  <si>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</si>
  <si>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</si>
  <si>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</si>
  <si>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</si>
  <si>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</si>
  <si>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</si>
  <si>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</si>
  <si>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</si>
  <si>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</si>
  <si>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</si>
  <si>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</si>
  <si>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</si>
  <si>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</si>
  <si>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</si>
  <si>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</si>
  <si>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</si>
  <si>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</si>
  <si>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</si>
  <si>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</si>
  <si>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</si>
  <si>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</si>
  <si>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</si>
  <si>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</si>
  <si>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</si>
  <si>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</si>
  <si>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</si>
  <si>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</si>
  <si>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</si>
  <si>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</si>
  <si>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</si>
  <si>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</si>
  <si>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</si>
  <si>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</si>
  <si>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</si>
  <si>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</si>
  <si>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</si>
  <si>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</si>
  <si>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</si>
  <si>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</si>
  <si>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</si>
  <si>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</si>
  <si>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</si>
  <si>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</si>
  <si>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</si>
  <si>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</si>
  <si>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</si>
  <si>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</si>
  <si>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</si>
  <si>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</si>
  <si>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</si>
  <si>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</si>
  <si>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</si>
  <si>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</si>
  <si>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</si>
  <si>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</si>
  <si>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</si>
  <si>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</si>
  <si>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</si>
  <si>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</si>
  <si>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</si>
  <si>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</si>
  <si>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</si>
  <si>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</si>
  <si>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</si>
  <si>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</si>
  <si>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</si>
  <si>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</si>
  <si>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</si>
  <si>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</si>
  <si>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</si>
  <si>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</si>
  <si>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</si>
  <si>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</si>
  <si>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</si>
  <si>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</si>
  <si>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</si>
  <si>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</si>
  <si>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</si>
  <si>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</si>
  <si>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</si>
  <si>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</si>
  <si>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</si>
  <si>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</si>
  <si>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</si>
  <si>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</si>
  <si>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</si>
  <si>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</si>
  <si>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</si>
  <si>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</si>
  <si>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</si>
  <si>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</si>
  <si>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</si>
  <si>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</si>
  <si>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</si>
  <si>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</si>
  <si>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</si>
  <si>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</si>
  <si>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</si>
  <si>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</si>
  <si>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</si>
  <si>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</si>
  <si>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</si>
  <si>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</si>
  <si>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</si>
  <si>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</si>
  <si>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</si>
  <si>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</si>
  <si>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</si>
  <si>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</si>
  <si>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</si>
  <si>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</si>
  <si>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</si>
  <si>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</si>
  <si>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</si>
  <si>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</si>
  <si>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</si>
  <si>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</si>
  <si>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</si>
  <si>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</si>
  <si>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</si>
  <si>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</si>
  <si>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</si>
  <si>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</si>
  <si>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</si>
  <si>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</si>
  <si>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</si>
  <si>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</si>
  <si>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</si>
  <si>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</si>
  <si>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</si>
  <si>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</si>
  <si>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</si>
  <si>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</si>
  <si>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</si>
  <si>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</si>
  <si>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</si>
  <si>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</si>
  <si>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</si>
  <si>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</si>
  <si>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</si>
  <si>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</si>
  <si>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</si>
  <si>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</si>
  <si>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</si>
  <si>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</si>
  <si>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</si>
  <si>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</si>
  <si>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</si>
  <si>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</si>
  <si>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</si>
  <si>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</si>
  <si>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</si>
  <si>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</si>
  <si>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</si>
  <si>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</si>
  <si>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</si>
  <si>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</si>
  <si>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</si>
  <si>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</si>
  <si>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</si>
  <si>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</si>
  <si>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</si>
  <si>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</si>
  <si>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</si>
  <si>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</si>
  <si>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</si>
  <si>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</si>
  <si>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</si>
  <si>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</si>
  <si>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</si>
  <si>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</si>
  <si>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</si>
  <si>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</si>
  <si>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</si>
  <si>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</si>
  <si>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</si>
  <si>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</si>
  <si>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</si>
  <si>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</si>
  <si>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</si>
  <si>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</si>
  <si>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</si>
  <si>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</si>
  <si>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</si>
  <si>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</si>
  <si>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</si>
  <si>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</si>
  <si>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</si>
  <si>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</si>
  <si>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</si>
  <si>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</si>
  <si>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</si>
  <si>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</si>
  <si>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</si>
  <si>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</si>
  <si>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</si>
  <si>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</si>
  <si>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</si>
  <si>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</si>
  <si>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</si>
  <si>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</si>
  <si>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</si>
  <si>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</si>
  <si>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</si>
  <si>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</si>
  <si>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</si>
  <si>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</si>
  <si>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</si>
  <si>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</si>
  <si>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</si>
  <si>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</si>
  <si>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</si>
  <si>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</si>
  <si>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</si>
  <si>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</si>
  <si>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</si>
  <si>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</si>
  <si>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</si>
  <si>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</si>
  <si>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</si>
  <si>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</si>
  <si>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</si>
  <si>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</si>
  <si>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</si>
  <si>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</si>
  <si>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</si>
  <si>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</si>
  <si>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</si>
  <si>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</si>
  <si>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</si>
  <si>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</si>
  <si>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</si>
  <si>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</si>
  <si>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</si>
  <si>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</si>
  <si>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</si>
  <si>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</si>
  <si>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</si>
  <si>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</si>
  <si>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</si>
  <si>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</si>
  <si>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</si>
  <si>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</si>
  <si>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</si>
  <si>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</si>
  <si>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</si>
  <si>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</si>
  <si>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</si>
  <si>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</si>
  <si>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</si>
  <si>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</si>
  <si>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</si>
  <si>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</si>
  <si>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</si>
  <si>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</si>
  <si>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</si>
  <si>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</si>
  <si>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</si>
  <si>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</si>
  <si>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</si>
  <si>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</si>
  <si>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</si>
  <si>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</si>
  <si>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</si>
  <si>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</si>
  <si>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</si>
  <si>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</si>
  <si>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</si>
  <si>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</si>
  <si>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</si>
  <si>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</si>
  <si>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</si>
  <si>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</si>
  <si>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</si>
  <si>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</si>
  <si>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</si>
  <si>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</si>
  <si>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</si>
  <si>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</si>
  <si>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</si>
  <si>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</si>
  <si>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</si>
  <si>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</si>
  <si>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</si>
  <si>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</si>
  <si>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</si>
  <si>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</si>
  <si>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</si>
  <si>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</si>
  <si>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</si>
  <si>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</si>
  <si>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</si>
  <si>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</si>
  <si>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</si>
  <si>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</si>
  <si>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</si>
  <si>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</si>
  <si>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</si>
  <si>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</si>
  <si>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</si>
  <si>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</si>
  <si>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</si>
  <si>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</si>
  <si>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</si>
  <si>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</si>
  <si>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</si>
  <si>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</si>
  <si>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</si>
  <si>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</si>
  <si>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</si>
  <si>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</si>
  <si>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</si>
  <si>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</si>
  <si>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</si>
  <si>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</si>
  <si>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</si>
  <si>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</si>
  <si>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</si>
  <si>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</si>
  <si>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</si>
  <si>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</si>
  <si>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</si>
  <si>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</si>
  <si>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</si>
  <si>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</si>
  <si>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</si>
  <si>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</si>
  <si>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</si>
  <si>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</si>
  <si>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</si>
  <si>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</si>
  <si>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</si>
  <si>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</si>
  <si>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</si>
  <si>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</si>
  <si>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</si>
  <si>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</si>
  <si>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</si>
  <si>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</si>
  <si>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</si>
  <si>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</si>
  <si>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</si>
  <si>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</si>
  <si>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</si>
  <si>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</si>
  <si>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</si>
  <si>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</si>
  <si>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</si>
  <si>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</si>
  <si>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</si>
  <si>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</si>
  <si>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</si>
  <si>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</si>
  <si>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</si>
  <si>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</si>
  <si>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</si>
  <si>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</si>
  <si>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</si>
  <si>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</si>
  <si>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</si>
  <si>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</si>
  <si>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</si>
  <si>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</si>
  <si>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</si>
  <si>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</si>
  <si>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</si>
  <si>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</si>
  <si>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</si>
  <si>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</si>
  <si>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</si>
  <si>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</si>
  <si>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</si>
  <si>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</si>
  <si>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</si>
  <si>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</si>
  <si>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</si>
  <si>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</si>
  <si>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</si>
  <si>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</si>
  <si>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</si>
  <si>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</si>
  <si>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</si>
  <si>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</si>
  <si>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</si>
  <si>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</si>
  <si>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</si>
  <si>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</si>
  <si>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</si>
  <si>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</si>
  <si>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</si>
  <si>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</si>
  <si>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</si>
  <si>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</si>
  <si>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</si>
  <si>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</si>
  <si>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</si>
  <si>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</si>
  <si>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</si>
  <si>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</si>
  <si>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</si>
  <si>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</si>
  <si>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</si>
  <si>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</si>
  <si>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</si>
  <si>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</si>
  <si>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</si>
  <si>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</si>
  <si>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</si>
  <si>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</si>
  <si>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</si>
  <si>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</si>
  <si>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</si>
  <si>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</si>
  <si>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</si>
  <si>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</si>
  <si>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</si>
  <si>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</si>
  <si>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</si>
  <si>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</si>
  <si>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</si>
  <si>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</si>
  <si>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</si>
  <si>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</si>
  <si>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</si>
  <si>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</si>
  <si>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</si>
  <si>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</si>
  <si>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</si>
  <si>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</si>
  <si>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</si>
  <si>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</si>
  <si>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</si>
  <si>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</si>
  <si>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</si>
  <si>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</si>
  <si>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</si>
  <si>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</si>
  <si>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</si>
  <si>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</si>
  <si>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</si>
  <si>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</si>
  <si>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</si>
  <si>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</si>
  <si>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</si>
  <si>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</si>
  <si>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</si>
  <si>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</si>
  <si>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</si>
  <si>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</si>
  <si>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</si>
  <si>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</si>
  <si>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</si>
  <si>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</si>
  <si>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</si>
  <si>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</si>
  <si>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</si>
  <si>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</si>
  <si>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</si>
  <si>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</si>
  <si>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</si>
  <si>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</si>
  <si>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</si>
  <si>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</si>
  <si>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</si>
  <si>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</si>
  <si>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</si>
  <si>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</si>
  <si>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</si>
  <si>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</si>
  <si>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</si>
  <si>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</si>
  <si>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</si>
  <si>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</si>
  <si>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</si>
  <si>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</si>
  <si>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</si>
  <si>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</si>
  <si>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</si>
  <si>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</si>
  <si>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</si>
  <si>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</si>
  <si>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</si>
  <si>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</si>
  <si>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</si>
  <si>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</si>
  <si>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</si>
  <si>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</si>
  <si>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</si>
  <si>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</si>
  <si>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</si>
  <si>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</si>
  <si>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</si>
  <si>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</si>
  <si>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</si>
  <si>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</si>
  <si>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</si>
  <si>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</si>
  <si>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</si>
  <si>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</si>
  <si>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</si>
  <si>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</si>
  <si>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</si>
  <si>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</si>
  <si>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</si>
  <si>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</si>
  <si>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</si>
  <si>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</si>
  <si>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</si>
  <si>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</si>
  <si>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</si>
  <si>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</si>
  <si>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</si>
  <si>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</si>
  <si>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</si>
  <si>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</si>
  <si>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</si>
  <si>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</si>
  <si>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</si>
  <si>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</si>
  <si>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</si>
  <si>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</si>
  <si>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</si>
  <si>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</si>
  <si>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</si>
  <si>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</si>
  <si>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</si>
  <si>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</si>
  <si>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</si>
  <si>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</si>
  <si>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</si>
  <si>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</si>
  <si>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</si>
  <si>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</si>
  <si>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</si>
  <si>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</si>
  <si>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</si>
  <si>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</si>
  <si>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</si>
  <si>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</si>
  <si>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</si>
  <si>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</si>
  <si>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</si>
  <si>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</si>
  <si>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</si>
  <si>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</si>
  <si>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</si>
  <si>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</si>
  <si>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</si>
  <si>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</si>
  <si>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</si>
  <si>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</si>
  <si>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</si>
  <si>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</si>
  <si>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</si>
  <si>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</si>
  <si>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</si>
  <si>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</si>
  <si>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</si>
  <si>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</si>
  <si>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</si>
  <si>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</si>
  <si>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</si>
  <si>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</si>
  <si>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</si>
  <si>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</si>
  <si>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</si>
  <si>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</si>
  <si>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</si>
  <si>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</si>
  <si>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</si>
  <si>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</si>
  <si>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</si>
  <si>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</si>
  <si>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</si>
  <si>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</si>
  <si>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</si>
  <si>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</si>
  <si>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</si>
  <si>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</si>
  <si>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</si>
  <si>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</si>
  <si>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</si>
  <si>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</si>
  <si>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</si>
  <si>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</si>
  <si>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</si>
  <si>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</si>
  <si>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</si>
  <si>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</si>
  <si>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</si>
  <si>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</si>
  <si>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</si>
  <si>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</si>
  <si>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</si>
  <si>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</si>
  <si>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</si>
  <si>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</si>
  <si>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</si>
  <si>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</si>
  <si>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</si>
  <si>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</si>
  <si>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</si>
  <si>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</si>
  <si>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</si>
  <si>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</si>
  <si>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</si>
  <si>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</si>
  <si>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</si>
  <si>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</si>
  <si>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</si>
  <si>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</si>
  <si>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</si>
  <si>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</si>
  <si>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</si>
  <si>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</si>
  <si>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</si>
  <si>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</si>
  <si>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</si>
  <si>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</si>
  <si>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</si>
  <si>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</si>
  <si>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</si>
  <si>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</si>
  <si>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</si>
  <si>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</si>
  <si>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</si>
  <si>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</si>
  <si>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</si>
  <si>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</si>
  <si>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</si>
  <si>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</si>
  <si>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</si>
  <si>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</si>
  <si>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</si>
  <si>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</si>
  <si>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</si>
  <si>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</si>
  <si>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</si>
  <si>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</si>
  <si>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</si>
  <si>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</si>
  <si>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</si>
  <si>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</si>
  <si>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</si>
  <si>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</si>
  <si>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</si>
  <si>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</si>
  <si>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</si>
  <si>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</si>
  <si>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</si>
  <si>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</si>
  <si>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</si>
  <si>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</si>
  <si>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</si>
  <si>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</si>
  <si>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</si>
  <si>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</si>
  <si>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</si>
  <si>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</si>
  <si>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</si>
  <si>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</si>
  <si>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</si>
  <si>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</si>
  <si>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</si>
  <si>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</si>
  <si>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</si>
  <si>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</si>
  <si>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</si>
  <si>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</si>
  <si>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</si>
  <si>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</si>
  <si>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</si>
  <si>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</si>
  <si>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</si>
  <si>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</si>
  <si>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</si>
  <si>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</si>
  <si>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</si>
  <si>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</si>
  <si>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</si>
  <si>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</si>
  <si>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</si>
  <si>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</si>
  <si>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</si>
  <si>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</si>
  <si>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</si>
  <si>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</si>
  <si>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</si>
  <si>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</si>
  <si>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</si>
  <si>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</si>
  <si>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</si>
  <si>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</si>
  <si>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</si>
  <si>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</si>
  <si>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</si>
  <si>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</si>
  <si>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</si>
  <si>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</si>
  <si>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</si>
  <si>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</si>
  <si>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</si>
  <si>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</si>
  <si>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</si>
  <si>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</si>
  <si>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</si>
  <si>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</si>
  <si>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</si>
  <si>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</si>
  <si>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</si>
  <si>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</si>
  <si>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</si>
  <si>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</si>
  <si>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</si>
  <si>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</si>
  <si>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</si>
  <si>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</si>
  <si>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</si>
  <si>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</si>
  <si>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</si>
  <si>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</si>
  <si>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</si>
  <si>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</si>
  <si>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</si>
  <si>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</si>
  <si>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</si>
  <si>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</si>
  <si>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</si>
  <si>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</si>
  <si>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</si>
  <si>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</si>
  <si>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</si>
  <si>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</si>
  <si>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</si>
  <si>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</si>
  <si>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</si>
  <si>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</si>
  <si>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</si>
  <si>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</si>
  <si>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</si>
  <si>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</si>
  <si>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</si>
  <si>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</si>
  <si>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</si>
  <si>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</si>
  <si>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</si>
  <si>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</si>
  <si>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</si>
  <si>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</si>
  <si>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</si>
  <si>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</si>
  <si>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</si>
  <si>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</si>
  <si>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</si>
  <si>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</si>
  <si>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</si>
  <si>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</si>
  <si>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</si>
  <si>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</si>
  <si>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</si>
  <si>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</si>
  <si>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</si>
  <si>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</si>
  <si>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</si>
  <si>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</si>
  <si>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</si>
  <si>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</si>
  <si>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</si>
  <si>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</si>
  <si>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</si>
  <si>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</si>
  <si>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</si>
  <si>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</si>
  <si>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</si>
  <si>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</si>
  <si>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</si>
  <si>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</si>
  <si>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</si>
  <si>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</si>
  <si>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</si>
  <si>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</si>
  <si>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</si>
  <si>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</si>
  <si>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</si>
  <si>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</si>
  <si>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</si>
  <si>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</si>
  <si>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</si>
  <si>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</si>
  <si>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</si>
  <si>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</si>
  <si>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</si>
  <si>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</si>
  <si>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</si>
  <si>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</si>
  <si>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</si>
  <si>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</si>
  <si>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</si>
  <si>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</si>
  <si>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</si>
  <si>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</si>
  <si>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</si>
  <si>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</si>
  <si>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</si>
  <si>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</si>
  <si>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</si>
  <si>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</si>
  <si>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</si>
  <si>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</si>
  <si>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</si>
  <si>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</si>
  <si>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</si>
  <si>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</si>
  <si>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</si>
  <si>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</si>
  <si>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</si>
  <si>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</si>
  <si>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</si>
  <si>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</si>
  <si>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</si>
  <si>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</si>
  <si>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</si>
  <si>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</si>
  <si>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</si>
  <si>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</si>
  <si>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</si>
  <si>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</si>
  <si>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</si>
  <si>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</si>
  <si>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</si>
  <si>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</si>
  <si>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</si>
  <si>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</si>
  <si>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</si>
  <si>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</si>
  <si>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</si>
  <si>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</si>
  <si>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</si>
  <si>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</si>
  <si>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</si>
  <si>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</si>
  <si>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</si>
  <si>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</si>
  <si>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</si>
  <si>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</si>
  <si>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</si>
  <si>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</si>
  <si>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</si>
  <si>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</si>
  <si>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</si>
  <si>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</si>
  <si>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</si>
  <si>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</si>
  <si>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</si>
  <si>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</si>
  <si>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</si>
  <si>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</si>
  <si>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</si>
  <si>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</si>
  <si>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</si>
  <si>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</si>
  <si>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</si>
  <si>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</si>
  <si>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</si>
  <si>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</si>
  <si>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</si>
  <si>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</si>
  <si>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</si>
  <si>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</si>
  <si>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</si>
  <si>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</si>
  <si>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</si>
  <si>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</si>
  <si>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</si>
  <si>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</si>
  <si>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</si>
  <si>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</si>
  <si>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</si>
  <si>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</si>
  <si>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</si>
  <si>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</si>
  <si>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</si>
  <si>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</si>
  <si>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</si>
  <si>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</si>
  <si>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</si>
  <si>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</si>
  <si>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</si>
  <si>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</si>
  <si>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</si>
  <si>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</si>
  <si>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</si>
  <si>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</si>
  <si>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</si>
  <si>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</si>
  <si>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</si>
  <si>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</si>
  <si>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</si>
  <si>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</si>
  <si>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</si>
  <si>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</si>
  <si>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</si>
  <si>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</si>
  <si>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</si>
  <si>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</si>
  <si>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</si>
  <si>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</si>
  <si>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</si>
  <si>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</si>
  <si>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</si>
  <si>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</si>
  <si>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</si>
  <si>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</si>
  <si>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</si>
  <si>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</si>
  <si>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</si>
  <si>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</si>
  <si>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</si>
  <si>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</si>
  <si>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</si>
  <si>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</si>
  <si>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</si>
  <si>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</si>
  <si>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</si>
  <si>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</si>
  <si>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</si>
  <si>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</si>
  <si>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</si>
  <si>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</si>
  <si>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</si>
  <si>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</si>
  <si>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</si>
  <si>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</si>
  <si>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</si>
  <si>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</si>
  <si>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</si>
  <si>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</si>
  <si>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</si>
  <si>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</si>
  <si>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</si>
  <si>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</si>
  <si>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</si>
  <si>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</si>
  <si>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</si>
  <si>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</si>
  <si>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</si>
  <si>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</si>
  <si>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</si>
  <si>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</si>
  <si>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</si>
  <si>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</si>
  <si>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</si>
  <si>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</si>
  <si>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</si>
  <si>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</si>
  <si>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</si>
  <si>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</si>
  <si>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</si>
  <si>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</si>
  <si>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</si>
  <si>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</si>
  <si>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</si>
  <si>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</si>
  <si>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</si>
  <si>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</si>
  <si>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</si>
  <si>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</si>
  <si>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</si>
  <si>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</si>
  <si>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</si>
  <si>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</si>
  <si>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</si>
  <si>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</si>
  <si>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</si>
  <si>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</si>
  <si>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</si>
  <si>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</si>
  <si>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</si>
  <si>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</si>
  <si>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</si>
  <si>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</si>
  <si>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</si>
  <si>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</si>
  <si>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</si>
  <si>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</si>
  <si>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</si>
  <si>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</si>
  <si>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</si>
  <si>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</si>
  <si>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</si>
  <si>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</si>
  <si>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</si>
  <si>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</si>
  <si>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</si>
  <si>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</si>
  <si>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</si>
  <si>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</si>
  <si>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</si>
  <si>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</si>
  <si>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</si>
  <si>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</si>
  <si>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</si>
  <si>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</si>
  <si>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</si>
  <si>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</si>
  <si>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</si>
  <si>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</si>
  <si>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</si>
  <si>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</si>
  <si>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</si>
  <si>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</si>
  <si>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</si>
  <si>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</si>
  <si>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</si>
  <si>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</si>
  <si>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</si>
  <si>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</si>
  <si>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</si>
  <si>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</si>
  <si>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</si>
  <si>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</si>
  <si>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</si>
  <si>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</si>
  <si>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</si>
  <si>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</si>
  <si>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</si>
  <si>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</si>
  <si>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</si>
  <si>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</si>
  <si>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</si>
  <si>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</si>
  <si>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</si>
  <si>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</si>
  <si>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</si>
  <si>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</si>
  <si>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</si>
  <si>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</si>
  <si>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</si>
  <si>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</si>
  <si>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</si>
  <si>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</si>
  <si>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</si>
  <si>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</si>
  <si>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</si>
  <si>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</si>
  <si>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</si>
  <si>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</si>
  <si>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</si>
  <si>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</si>
  <si>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</si>
  <si>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</si>
  <si>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</si>
  <si>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</si>
  <si>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</si>
  <si>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</si>
  <si>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</si>
  <si>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</si>
  <si>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</si>
  <si>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</si>
  <si>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</si>
  <si>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</si>
  <si>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</si>
  <si>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</si>
  <si>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</si>
  <si>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</si>
  <si>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</si>
  <si>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</si>
  <si>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</si>
  <si>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</si>
  <si>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</si>
  <si>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</si>
  <si>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</si>
  <si>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</si>
  <si>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</si>
  <si>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</si>
  <si>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</si>
  <si>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</si>
  <si>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</si>
  <si>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</si>
  <si>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</si>
  <si>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</si>
  <si>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</si>
  <si>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</si>
  <si>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</si>
  <si>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</si>
  <si>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</si>
  <si>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</si>
  <si>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</si>
  <si>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</si>
  <si>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</si>
  <si>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</si>
  <si>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</si>
  <si>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</si>
  <si>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</si>
  <si>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</si>
  <si>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</si>
  <si>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</si>
  <si>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</si>
  <si>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</si>
  <si>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</si>
  <si>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</si>
  <si>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</si>
  <si>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</si>
  <si>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</si>
  <si>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</si>
  <si>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</si>
  <si>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</si>
  <si>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</si>
  <si>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</si>
  <si>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</si>
  <si>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</si>
  <si>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</si>
  <si>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</si>
  <si>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</si>
  <si>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</si>
  <si>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</si>
  <si>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</si>
  <si>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</si>
  <si>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</si>
  <si>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</si>
  <si>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</si>
  <si>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</si>
  <si>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</si>
  <si>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</si>
  <si>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</si>
  <si>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</si>
  <si>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</si>
  <si>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</si>
  <si>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</si>
  <si>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</si>
  <si>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</si>
  <si>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</si>
  <si>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</si>
  <si>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</si>
  <si>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</si>
  <si>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</si>
  <si>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</si>
  <si>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</si>
  <si>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</si>
  <si>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</si>
  <si>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</si>
  <si>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</si>
  <si>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</si>
  <si>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</si>
  <si>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</si>
  <si>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</si>
  <si>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</si>
  <si>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</si>
  <si>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</si>
  <si>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</si>
  <si>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</si>
  <si>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</si>
  <si>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</si>
  <si>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</si>
  <si>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</si>
  <si>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</si>
  <si>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</si>
  <si>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</si>
  <si>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</si>
  <si>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</si>
  <si>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</si>
  <si>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</si>
  <si>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</si>
  <si>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</si>
  <si>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</si>
  <si>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</si>
  <si>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</si>
  <si>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</si>
  <si>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</si>
  <si>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</si>
  <si>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</si>
  <si>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</si>
  <si>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</si>
  <si>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</si>
  <si>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</si>
  <si>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</si>
  <si>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</si>
  <si>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</si>
  <si>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</si>
  <si>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</si>
  <si>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</si>
  <si>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</si>
  <si>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</si>
  <si>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</si>
  <si>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</si>
  <si>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</si>
  <si>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</si>
  <si>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</si>
  <si>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</si>
  <si>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</si>
  <si>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</si>
  <si>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</si>
  <si>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</si>
  <si>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</si>
  <si>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</si>
  <si>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</si>
  <si>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</si>
  <si>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</si>
  <si>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</si>
  <si>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</si>
  <si>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</si>
  <si>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</si>
  <si>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</si>
  <si>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</si>
  <si>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</si>
  <si>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</si>
  <si>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</si>
  <si>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</si>
  <si>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</si>
  <si>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</si>
  <si>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</si>
  <si>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</si>
  <si>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</si>
  <si>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</si>
  <si>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</si>
  <si>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</si>
  <si>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</si>
  <si>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</si>
  <si>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</si>
  <si>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</si>
  <si>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</si>
  <si>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</si>
  <si>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</si>
  <si>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</si>
  <si>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</si>
  <si>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</si>
  <si>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</si>
  <si>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</si>
  <si>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</si>
  <si>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</si>
  <si>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</si>
  <si>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</si>
  <si>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</si>
  <si>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</si>
  <si>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</si>
  <si>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</si>
  <si>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</si>
  <si>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</si>
  <si>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</si>
  <si>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</si>
  <si>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</si>
  <si>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</si>
  <si>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</si>
  <si>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</si>
  <si>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</si>
  <si>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</si>
  <si>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</si>
  <si>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</si>
  <si>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</si>
  <si>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</si>
  <si>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</si>
  <si>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</si>
  <si>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</si>
  <si>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</si>
  <si>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</si>
  <si>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</si>
  <si>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</si>
  <si>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</si>
  <si>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</si>
  <si>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</si>
  <si>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</si>
  <si>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</si>
  <si>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</si>
  <si>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</si>
  <si>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</si>
  <si>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</si>
  <si>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</si>
  <si>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</si>
  <si>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</si>
  <si>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</si>
  <si>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</si>
  <si>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</si>
  <si>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</si>
  <si>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</si>
  <si>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</si>
  <si>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</si>
  <si>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</si>
  <si>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</si>
  <si>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</si>
  <si>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</si>
  <si>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</si>
  <si>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</si>
  <si>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</si>
  <si>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</si>
  <si>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</si>
  <si>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</si>
  <si>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</si>
  <si>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</si>
  <si>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</si>
  <si>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</si>
  <si>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</si>
  <si>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</si>
  <si>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</si>
  <si>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</si>
  <si>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</si>
  <si>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</si>
  <si>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</si>
  <si>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</si>
  <si>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</si>
  <si>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</si>
  <si>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</si>
  <si>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</si>
  <si>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</si>
  <si>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</si>
  <si>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</si>
  <si>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</si>
  <si>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</si>
  <si>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</si>
  <si>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</si>
  <si>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</si>
  <si>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</si>
  <si>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</si>
  <si>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</si>
  <si>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</si>
  <si>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</si>
  <si>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</si>
  <si>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</si>
  <si>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</si>
  <si>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</si>
  <si>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</si>
  <si>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</si>
  <si>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</si>
  <si>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</si>
  <si>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</si>
  <si>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</si>
  <si>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</si>
  <si>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</si>
  <si>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</si>
  <si>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</si>
  <si>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</si>
  <si>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</si>
  <si>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</si>
  <si>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</si>
  <si>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</si>
  <si>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</si>
  <si>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</si>
  <si>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</si>
  <si>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</si>
  <si>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</si>
  <si>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</si>
  <si>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</si>
  <si>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</si>
  <si>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</si>
  <si>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</si>
  <si>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</si>
  <si>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</si>
  <si>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</si>
  <si>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</si>
  <si>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</si>
  <si>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</si>
  <si>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</si>
  <si>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</si>
  <si>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</si>
  <si>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</si>
  <si>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</si>
  <si>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</si>
  <si>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</si>
  <si>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</si>
  <si>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</si>
  <si>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</si>
  <si>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</si>
  <si>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</si>
  <si>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</si>
  <si>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</si>
  <si>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</si>
  <si>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</si>
  <si>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</si>
  <si>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</si>
  <si>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</si>
  <si>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</si>
  <si>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</si>
  <si>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</si>
  <si>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</si>
  <si>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</si>
  <si>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</si>
  <si>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</si>
  <si>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</si>
  <si>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</si>
  <si>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</si>
  <si>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</si>
  <si>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</si>
  <si>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</si>
  <si>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</si>
  <si>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</si>
  <si>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</si>
  <si>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</si>
  <si>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</si>
  <si>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</si>
  <si>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</si>
  <si>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</si>
  <si>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</si>
  <si>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</si>
  <si>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</si>
  <si>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</si>
  <si>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</si>
  <si>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</si>
  <si>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</si>
  <si>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</si>
  <si>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</si>
  <si>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</si>
  <si>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</si>
  <si>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</si>
  <si>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</si>
  <si>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</si>
  <si>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</si>
  <si>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</si>
  <si>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</si>
  <si>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</si>
  <si>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</si>
  <si>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</si>
  <si>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</si>
  <si>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</si>
  <si>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</si>
  <si>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</si>
  <si>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</si>
  <si>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</si>
  <si>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</si>
  <si>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</si>
  <si>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</si>
  <si>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</si>
  <si>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</si>
  <si>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</si>
  <si>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</si>
  <si>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</si>
  <si>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</si>
  <si>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</si>
  <si>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</si>
  <si>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</si>
  <si>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</si>
  <si>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</si>
  <si>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</si>
  <si>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</si>
  <si>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</si>
  <si>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</si>
  <si>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</si>
  <si>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</si>
  <si>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</si>
  <si>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</si>
  <si>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</si>
  <si>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</si>
  <si>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</si>
  <si>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</si>
  <si>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</si>
  <si>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</si>
  <si>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</si>
  <si>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</si>
  <si>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</si>
  <si>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</si>
  <si>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</si>
  <si>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</si>
  <si>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</si>
  <si>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</si>
  <si>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</si>
  <si>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</si>
  <si>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</si>
  <si>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</si>
  <si>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</si>
  <si>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</si>
  <si>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</si>
  <si>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</si>
  <si>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</si>
  <si>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</si>
  <si>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</si>
  <si>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</si>
  <si>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</si>
  <si>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</si>
  <si>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</si>
  <si>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</si>
  <si>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</si>
  <si>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</si>
  <si>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</si>
  <si>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</si>
  <si>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</si>
  <si>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</si>
  <si>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</si>
  <si>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</si>
  <si>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</si>
  <si>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</si>
  <si>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</si>
  <si>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</si>
  <si>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</si>
  <si>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</si>
  <si>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</si>
  <si>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</si>
  <si>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</si>
  <si>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</si>
  <si>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</si>
  <si>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</si>
  <si>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</si>
  <si>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</si>
  <si>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</si>
  <si>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</si>
  <si>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</si>
  <si>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</si>
  <si>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</si>
  <si>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</si>
  <si>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</si>
  <si>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</si>
  <si>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</si>
  <si>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</si>
  <si>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</si>
  <si>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</si>
  <si>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</si>
  <si>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</si>
  <si>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</si>
  <si>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</si>
  <si>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</si>
  <si>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</si>
  <si>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</si>
  <si>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</si>
  <si>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</si>
  <si>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</si>
  <si>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</si>
  <si>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</si>
  <si>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</si>
  <si>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</si>
  <si>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</si>
  <si>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</si>
  <si>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</si>
  <si>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</si>
  <si>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</si>
  <si>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</si>
  <si>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</si>
  <si>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</si>
  <si>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</si>
  <si>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</si>
  <si>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</si>
  <si>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</si>
  <si>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</si>
  <si>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</si>
  <si>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</si>
  <si>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</si>
  <si>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</si>
  <si>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</si>
  <si>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</si>
  <si>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</si>
  <si>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</si>
  <si>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</si>
  <si>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</si>
  <si>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</si>
  <si>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</si>
  <si>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</si>
  <si>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</si>
  <si>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</si>
  <si>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</si>
  <si>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</si>
  <si>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</si>
  <si>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</si>
  <si>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</si>
  <si>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</si>
  <si>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</si>
  <si>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</si>
  <si>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</si>
  <si>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</si>
  <si>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</si>
  <si>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</si>
  <si>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</si>
  <si>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</si>
  <si>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</si>
  <si>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</si>
  <si>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</si>
  <si>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</si>
  <si>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</si>
  <si>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</si>
  <si>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</si>
  <si>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</si>
  <si>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</si>
  <si>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</si>
  <si>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</si>
  <si>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</si>
  <si>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</si>
  <si>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</si>
  <si>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</si>
  <si>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</si>
  <si>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</si>
  <si>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</si>
  <si>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</si>
  <si>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</si>
  <si>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</si>
  <si>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</si>
  <si>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</si>
  <si>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</si>
  <si>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</si>
  <si>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</si>
  <si>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</si>
  <si>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</si>
  <si>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</si>
  <si>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</si>
  <si>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</si>
  <si>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</si>
  <si>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</si>
  <si>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</si>
  <si>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</si>
  <si>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</si>
  <si>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</si>
  <si>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</si>
  <si>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</si>
  <si>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</si>
  <si>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</si>
  <si>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</si>
  <si>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</si>
  <si>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</si>
  <si>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</si>
  <si>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</si>
  <si>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</si>
  <si>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</si>
  <si>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</si>
  <si>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</si>
  <si>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</si>
  <si>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</si>
  <si>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</si>
  <si>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</si>
  <si>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</si>
  <si>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</si>
  <si>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</si>
  <si>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</si>
  <si>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</si>
  <si>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</si>
  <si>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</si>
  <si>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</si>
  <si>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</si>
  <si>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</si>
  <si>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</si>
  <si>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</si>
  <si>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</si>
  <si>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</si>
  <si>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</si>
  <si>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</si>
  <si>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</si>
  <si>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</si>
  <si>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</si>
  <si>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</si>
  <si>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</si>
  <si>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</si>
  <si>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</si>
  <si>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</si>
  <si>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</si>
  <si>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</si>
  <si>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</si>
  <si>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</si>
  <si>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</si>
  <si>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</si>
  <si>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</si>
  <si>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</si>
  <si>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</si>
  <si>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</si>
  <si>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</si>
  <si>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</si>
  <si>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</si>
  <si>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</si>
  <si>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</si>
  <si>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</si>
  <si>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</si>
  <si>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</si>
  <si>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</si>
  <si>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</si>
  <si>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</si>
  <si>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</si>
  <si>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</si>
  <si>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</si>
  <si>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</si>
  <si>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</si>
  <si>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</si>
  <si>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</si>
  <si>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</si>
  <si>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</si>
  <si>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</si>
  <si>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</si>
  <si>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</si>
  <si>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</si>
  <si>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</si>
  <si>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</si>
  <si>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</si>
  <si>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</si>
  <si>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</si>
  <si>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</si>
  <si>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</si>
  <si>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</si>
  <si>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</si>
  <si>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</si>
  <si>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</si>
  <si>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</si>
  <si>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</si>
  <si>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</si>
  <si>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</si>
  <si>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</si>
  <si>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</si>
  <si>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</si>
  <si>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</si>
  <si>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</si>
  <si>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</si>
  <si>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</si>
  <si>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</si>
  <si>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</si>
  <si>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</si>
  <si>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</si>
  <si>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</si>
  <si>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</si>
  <si>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</si>
  <si>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</si>
  <si>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</si>
  <si>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</si>
  <si>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</si>
  <si>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</si>
  <si>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</si>
  <si>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</si>
  <si>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</si>
  <si>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</si>
  <si>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</si>
  <si>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</si>
  <si>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</si>
  <si>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</si>
  <si>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</si>
  <si>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</si>
  <si>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</si>
  <si>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</si>
  <si>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</si>
  <si>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</si>
  <si>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</si>
  <si>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</si>
  <si>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</si>
  <si>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</si>
  <si>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</si>
  <si>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</si>
  <si>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</si>
  <si>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</si>
  <si>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</si>
  <si>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</si>
  <si>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</si>
  <si>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</si>
  <si>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</si>
  <si>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</si>
  <si>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</si>
  <si>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</si>
  <si>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</si>
  <si>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</si>
  <si>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</si>
  <si>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</si>
  <si>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</si>
  <si>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</si>
  <si>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</si>
  <si>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</si>
  <si>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</si>
  <si>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</si>
  <si>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</si>
  <si>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</si>
  <si>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</si>
  <si>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</si>
  <si>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</si>
  <si>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</si>
  <si>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</si>
  <si>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</si>
  <si>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</si>
  <si>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</si>
  <si>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</si>
  <si>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</si>
  <si>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</si>
  <si>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</si>
  <si>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</si>
  <si>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</si>
  <si>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</si>
  <si>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</si>
  <si>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</si>
  <si>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</si>
  <si>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</si>
  <si>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</si>
  <si>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</si>
  <si>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</si>
  <si>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</si>
  <si>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</si>
  <si>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</si>
  <si>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</si>
  <si>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</si>
  <si>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</si>
  <si>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</si>
  <si>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</si>
  <si>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</si>
  <si>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</si>
  <si>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</si>
  <si>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</si>
  <si>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</si>
  <si>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</si>
  <si>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</si>
  <si>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</si>
  <si>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</si>
  <si>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</si>
  <si>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</si>
  <si>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</si>
  <si>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</si>
  <si>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</si>
  <si>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</si>
  <si>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</si>
  <si>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</si>
  <si>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</si>
  <si>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</si>
  <si>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</si>
  <si>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</si>
  <si>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</si>
  <si>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</si>
  <si>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</si>
  <si>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</si>
  <si>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</si>
  <si>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</si>
  <si>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</si>
  <si>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</si>
  <si>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</si>
  <si>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</si>
  <si>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</si>
  <si>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</si>
  <si>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</si>
  <si>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</si>
  <si>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</si>
  <si>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</si>
  <si>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</si>
  <si>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</si>
  <si>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</si>
  <si>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</si>
  <si>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</si>
  <si>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</si>
  <si>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</si>
  <si>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</si>
  <si>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</si>
  <si>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</si>
  <si>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</si>
  <si>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</si>
  <si>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</si>
  <si>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</si>
  <si>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</si>
  <si>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</si>
  <si>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</si>
  <si>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</si>
  <si>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</si>
  <si>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</si>
  <si>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</si>
  <si>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</si>
  <si>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</si>
  <si>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</si>
  <si>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</si>
  <si>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</si>
  <si>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</si>
  <si>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</si>
  <si>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</si>
  <si>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</si>
  <si>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</si>
  <si>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</si>
  <si>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</si>
  <si>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</si>
  <si>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</si>
  <si>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</si>
  <si>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</si>
  <si>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</si>
  <si>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</si>
  <si>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</si>
  <si>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</si>
  <si>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</si>
  <si>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</si>
  <si>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</si>
  <si>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</si>
  <si>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</si>
  <si>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</si>
  <si>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</si>
  <si>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</si>
  <si>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</si>
  <si>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</si>
  <si>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</si>
  <si>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</si>
  <si>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</si>
  <si>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</si>
  <si>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</si>
  <si>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</si>
  <si>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</si>
  <si>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</si>
  <si>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</si>
  <si>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</si>
  <si>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</si>
  <si>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</si>
  <si>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</si>
  <si>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</si>
  <si>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</si>
  <si>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</si>
  <si>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</si>
  <si>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</si>
  <si>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</si>
  <si>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</si>
  <si>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</si>
  <si>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</si>
  <si>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</si>
  <si>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</si>
  <si>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</si>
  <si>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</si>
  <si>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</si>
  <si>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</si>
  <si>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</si>
  <si>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</si>
  <si>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</si>
  <si>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</si>
  <si>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</si>
  <si>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</si>
  <si>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</si>
  <si>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</si>
  <si>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</si>
  <si>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</si>
  <si>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</si>
  <si>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</si>
  <si>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</si>
  <si>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</si>
  <si>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</si>
  <si>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</si>
  <si>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</si>
  <si>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</si>
  <si>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</si>
  <si>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</si>
  <si>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</si>
  <si>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</si>
  <si>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</si>
  <si>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</si>
  <si>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</si>
  <si>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</si>
  <si>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</si>
  <si>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</si>
  <si>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</si>
  <si>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</si>
  <si>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</si>
  <si>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</si>
  <si>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</si>
  <si>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</si>
  <si>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</si>
  <si>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</si>
  <si>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</si>
  <si>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</si>
  <si>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</si>
  <si>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</si>
  <si>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</si>
  <si>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</si>
  <si>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</si>
  <si>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</si>
  <si>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</si>
  <si>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</si>
  <si>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</si>
  <si>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</si>
  <si>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</si>
  <si>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</si>
  <si>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</si>
  <si>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</si>
  <si>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</si>
  <si>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</si>
  <si>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</si>
  <si>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</si>
  <si>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</si>
  <si>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</si>
  <si>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</si>
  <si>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</si>
  <si>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</si>
  <si>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</si>
  <si>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</si>
  <si>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</si>
  <si>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</si>
  <si>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</si>
  <si>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</si>
  <si>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</si>
  <si>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</si>
  <si>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</si>
  <si>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</si>
  <si>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</si>
  <si>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</si>
  <si>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</si>
  <si>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</si>
  <si>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</si>
  <si>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</si>
  <si>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</si>
  <si>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</si>
  <si>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</si>
  <si>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</si>
  <si>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</si>
  <si>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</si>
  <si>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</si>
  <si>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</si>
  <si>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</si>
  <si>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</si>
  <si>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</si>
  <si>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</si>
  <si>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</si>
  <si>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</si>
  <si>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</si>
  <si>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</si>
  <si>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</si>
  <si>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</si>
  <si>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</si>
  <si>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</si>
  <si>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</si>
  <si>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</si>
  <si>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</si>
  <si>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</si>
  <si>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</si>
  <si>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</si>
  <si>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</si>
  <si>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</si>
  <si>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</si>
  <si>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</si>
  <si>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</si>
  <si>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</si>
  <si>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</si>
  <si>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</si>
  <si>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</si>
  <si>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</si>
  <si>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</si>
  <si>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</si>
  <si>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</si>
  <si>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</si>
  <si>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</si>
  <si>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</si>
  <si>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</si>
  <si>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</si>
  <si>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</si>
  <si>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</si>
  <si>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</si>
  <si>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</si>
  <si>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</si>
  <si>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</si>
  <si>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</si>
  <si>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</si>
  <si>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</si>
  <si>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</si>
  <si>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</si>
  <si>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</si>
  <si>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</si>
  <si>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</si>
  <si>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</si>
  <si>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</si>
  <si>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</si>
  <si>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</si>
  <si>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</si>
  <si>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</si>
  <si>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</si>
  <si>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</si>
  <si>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</si>
  <si>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</si>
  <si>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</si>
  <si>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</si>
  <si>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</si>
  <si>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</si>
  <si>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</si>
  <si>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</si>
  <si>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</si>
  <si>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</si>
  <si>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</si>
  <si>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</si>
  <si>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</si>
  <si>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</si>
  <si>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</si>
  <si>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</si>
  <si>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</si>
  <si>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</si>
  <si>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</si>
  <si>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</si>
  <si>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</si>
  <si>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</si>
  <si>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</si>
  <si>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</si>
  <si>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</si>
  <si>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</si>
  <si>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</si>
  <si>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</si>
  <si>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</si>
  <si>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</si>
  <si>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</si>
  <si>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</si>
  <si>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</si>
  <si>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</si>
  <si>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</si>
  <si>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</si>
  <si>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</si>
  <si>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</si>
  <si>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</si>
  <si>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</si>
  <si>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</si>
  <si>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</si>
  <si>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</si>
  <si>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</si>
  <si>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</si>
  <si>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</si>
  <si>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</si>
  <si>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</si>
  <si>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</si>
  <si>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</si>
  <si>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</si>
  <si>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</si>
  <si>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</si>
  <si>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</si>
  <si>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</si>
  <si>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</si>
  <si>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</si>
  <si>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</si>
  <si>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</si>
  <si>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</si>
  <si>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</si>
  <si>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</si>
  <si>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</si>
  <si>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</si>
  <si>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</si>
  <si>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</si>
  <si>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</si>
  <si>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</si>
  <si>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</si>
  <si>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</si>
  <si>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</si>
  <si>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</si>
  <si>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</si>
  <si>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</si>
  <si>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</si>
  <si>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</si>
  <si>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</si>
  <si>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</si>
  <si>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</si>
  <si>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</si>
  <si>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</si>
  <si>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</si>
  <si>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</si>
  <si>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</si>
  <si>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</si>
  <si>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</si>
  <si>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</si>
  <si>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</si>
  <si>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</si>
  <si>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</si>
  <si>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</si>
  <si>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</si>
  <si>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</si>
  <si>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</si>
  <si>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</si>
  <si>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</si>
  <si>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</si>
  <si>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</si>
  <si>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</si>
  <si>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</si>
  <si>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</si>
  <si>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</si>
  <si>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</si>
  <si>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</si>
  <si>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</si>
  <si>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</si>
  <si>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</si>
  <si>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</si>
  <si>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</si>
  <si>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</si>
  <si>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</si>
  <si>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</si>
  <si>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</si>
  <si>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</si>
  <si>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</si>
  <si>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</si>
  <si>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</si>
  <si>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</si>
  <si>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</si>
  <si>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</si>
  <si>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</si>
  <si>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</si>
  <si>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</si>
  <si>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</si>
  <si>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</si>
  <si>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</si>
  <si>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</si>
  <si>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</si>
  <si>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</si>
  <si>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</si>
  <si>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</si>
  <si>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</si>
  <si>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</si>
  <si>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</si>
  <si>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</si>
  <si>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</si>
  <si>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</si>
  <si>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</si>
  <si>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</si>
  <si>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</si>
  <si>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</si>
  <si>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</si>
  <si>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</si>
  <si>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</si>
  <si>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</si>
  <si>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</si>
  <si>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</si>
  <si>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</si>
  <si>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</si>
  <si>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</si>
  <si>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</si>
  <si>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</si>
  <si>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</si>
  <si>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</si>
  <si>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</si>
  <si>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</si>
  <si>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</si>
  <si>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</si>
  <si>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</si>
  <si>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</si>
  <si>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</si>
  <si>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</si>
  <si>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</si>
  <si>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</si>
  <si>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</si>
  <si>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</si>
  <si>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</si>
  <si>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</si>
  <si>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</si>
  <si>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</si>
  <si>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</si>
  <si>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</si>
  <si>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</si>
  <si>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</si>
  <si>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</si>
  <si>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</si>
  <si>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</si>
  <si>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</si>
  <si>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</si>
  <si>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</si>
  <si>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</si>
  <si>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</si>
  <si>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</si>
  <si>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</si>
  <si>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</si>
  <si>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</si>
  <si>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</si>
  <si>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</si>
  <si>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</si>
  <si>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</si>
  <si>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</si>
  <si>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</si>
  <si>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</si>
  <si>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</si>
  <si>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</si>
  <si>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</si>
  <si>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</si>
  <si>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</si>
  <si>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</si>
  <si>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</si>
  <si>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</si>
  <si>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</si>
  <si>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</si>
  <si>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</si>
  <si>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</si>
  <si>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</si>
  <si>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</si>
  <si>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</si>
  <si>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</si>
  <si>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</si>
  <si>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</si>
  <si>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</si>
  <si>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</si>
  <si>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</si>
  <si>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</si>
  <si>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</si>
  <si>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</si>
  <si>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</si>
  <si>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</si>
  <si>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</si>
  <si>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</si>
  <si>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</si>
  <si>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</si>
  <si>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</si>
  <si>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</si>
  <si>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</si>
  <si>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</si>
  <si>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</si>
  <si>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</si>
  <si>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</si>
  <si>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</si>
  <si>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</si>
  <si>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</si>
  <si>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</si>
  <si>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</si>
  <si>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</si>
  <si>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</si>
  <si>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</si>
  <si>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</si>
  <si>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</si>
  <si>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</si>
  <si>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</si>
  <si>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</si>
  <si>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</si>
  <si>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</si>
  <si>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</si>
  <si>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</si>
  <si>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</si>
  <si>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</si>
  <si>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</si>
  <si>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</si>
  <si>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</si>
  <si>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</si>
  <si>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</si>
  <si>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</si>
  <si>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</si>
  <si>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</si>
  <si>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</si>
  <si>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</si>
  <si>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</si>
  <si>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</si>
  <si>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</si>
  <si>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</si>
  <si>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</si>
  <si>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</si>
  <si>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</si>
  <si>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</si>
  <si>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</si>
  <si>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</si>
  <si>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</si>
  <si>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</si>
  <si>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</si>
  <si>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</si>
  <si>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</si>
  <si>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</si>
  <si>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</si>
  <si>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</si>
  <si>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</si>
  <si>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</si>
  <si>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</si>
  <si>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</si>
  <si>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</si>
  <si>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</si>
  <si>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</si>
  <si>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</si>
  <si>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</si>
  <si>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</si>
  <si>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</si>
  <si>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</si>
  <si>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</si>
  <si>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</si>
  <si>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</si>
  <si>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</si>
  <si>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</si>
  <si>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</si>
  <si>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</si>
  <si>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</si>
  <si>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</si>
  <si>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</si>
  <si>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</si>
  <si>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</si>
  <si>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</si>
  <si>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</si>
  <si>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</si>
  <si>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</si>
  <si>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</si>
  <si>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</si>
  <si>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</si>
  <si>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</si>
  <si>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</si>
  <si>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</si>
  <si>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</si>
  <si>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</si>
  <si>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</si>
  <si>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</si>
  <si>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</si>
  <si>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</si>
  <si>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</si>
  <si>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</si>
  <si>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</si>
  <si>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</si>
  <si>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</si>
  <si>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</si>
  <si>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</si>
  <si>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</si>
  <si>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</si>
  <si>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</si>
  <si>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</si>
  <si>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</si>
  <si>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</si>
  <si>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</si>
  <si>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</si>
  <si>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</si>
  <si>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</si>
  <si>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</si>
  <si>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</si>
  <si>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</si>
  <si>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</si>
  <si>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</si>
  <si>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</si>
  <si>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</si>
  <si>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</si>
  <si>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</si>
  <si>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</si>
  <si>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</si>
  <si>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</si>
  <si>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</si>
  <si>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</si>
  <si>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</si>
  <si>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</si>
  <si>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</si>
  <si>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</si>
  <si>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</si>
  <si>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</si>
  <si>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</si>
  <si>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</si>
  <si>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</si>
  <si>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</si>
  <si>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</si>
  <si>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</si>
  <si>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</si>
  <si>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</si>
  <si>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</si>
  <si>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</si>
  <si>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</si>
  <si>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</si>
  <si>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</si>
  <si>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</si>
  <si>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</si>
  <si>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</si>
  <si>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</si>
  <si>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</si>
  <si>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</si>
  <si>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</si>
  <si>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</si>
  <si>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</si>
  <si>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</si>
  <si>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</si>
  <si>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</si>
  <si>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</si>
  <si>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</si>
  <si>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</si>
  <si>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</si>
  <si>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</si>
  <si>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</si>
  <si>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</si>
  <si>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</si>
  <si>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</si>
  <si>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</si>
  <si>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</si>
  <si>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</si>
  <si>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</si>
  <si>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</si>
  <si>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</si>
  <si>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</si>
  <si>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</si>
  <si>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</si>
  <si>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</si>
  <si>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</si>
  <si>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</si>
  <si>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</si>
  <si>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</si>
  <si>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</si>
  <si>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</si>
  <si>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</si>
  <si>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</si>
  <si>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</si>
  <si>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</si>
  <si>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</si>
  <si>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</si>
  <si>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</si>
  <si>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</si>
  <si>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</si>
  <si>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</si>
  <si>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</si>
  <si>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</si>
  <si>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</si>
  <si>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</si>
  <si>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</si>
  <si>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</si>
  <si>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</si>
  <si>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</si>
  <si>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</si>
  <si>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</si>
  <si>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</si>
  <si>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</si>
  <si>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</si>
  <si>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</si>
  <si>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</si>
  <si>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</si>
  <si>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</si>
  <si>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</si>
  <si>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</si>
  <si>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</si>
  <si>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</si>
  <si>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</si>
  <si>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</si>
  <si>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</si>
  <si>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</si>
  <si>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</si>
  <si>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</si>
  <si>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</si>
  <si>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</si>
  <si>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</si>
  <si>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</si>
  <si>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</si>
  <si>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</si>
  <si>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</si>
  <si>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</si>
  <si>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</si>
  <si>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</si>
  <si>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</si>
  <si>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</si>
  <si>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</si>
  <si>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</si>
  <si>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</si>
  <si>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</si>
  <si>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</si>
  <si>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</si>
  <si>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</si>
  <si>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</si>
  <si>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</si>
  <si>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</si>
  <si>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</si>
  <si>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</si>
  <si>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</si>
  <si>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</si>
  <si>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</si>
  <si>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</si>
  <si>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</si>
  <si>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</si>
  <si>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</si>
  <si>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</si>
  <si>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</si>
  <si>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</si>
  <si>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</si>
  <si>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</si>
  <si>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</si>
  <si>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</si>
  <si>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</si>
  <si>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</si>
  <si>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</si>
  <si>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</si>
  <si>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</si>
  <si>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</si>
  <si>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</si>
  <si>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</si>
  <si>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</si>
  <si>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</si>
  <si>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</si>
  <si>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</si>
  <si>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</si>
  <si>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</si>
  <si>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</si>
  <si>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</si>
  <si>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</si>
  <si>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</si>
  <si>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</si>
  <si>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</si>
  <si>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</si>
  <si>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</si>
  <si>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</si>
  <si>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</si>
  <si>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</si>
  <si>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</si>
  <si>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</si>
  <si>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</si>
  <si>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</si>
  <si>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</si>
  <si>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</si>
  <si>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</si>
  <si>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</si>
  <si>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</si>
  <si>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</si>
  <si>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</si>
  <si>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</si>
  <si>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</si>
  <si>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</si>
  <si>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</si>
  <si>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</si>
  <si>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</si>
  <si>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</si>
  <si>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</si>
  <si>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</si>
  <si>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</si>
  <si>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</si>
  <si>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</si>
  <si>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</si>
  <si>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</si>
  <si>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</si>
  <si>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</si>
  <si>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</si>
  <si>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</si>
  <si>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</si>
  <si>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</si>
  <si>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</si>
  <si>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</si>
  <si>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</si>
  <si>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</si>
  <si>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</si>
  <si>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</si>
  <si>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</si>
  <si>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</si>
  <si>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</si>
  <si>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</si>
  <si>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</si>
  <si>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</si>
  <si>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</si>
  <si>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</si>
  <si>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</si>
  <si>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</si>
  <si>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</si>
  <si>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</si>
  <si>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</si>
  <si>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</si>
  <si>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</si>
  <si>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</si>
  <si>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</si>
  <si>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</si>
  <si>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</si>
  <si>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</si>
  <si>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</si>
  <si>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</si>
  <si>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</si>
  <si>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</si>
  <si>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</si>
  <si>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</si>
  <si>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</si>
  <si>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</si>
  <si>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</si>
  <si>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</si>
  <si>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</si>
  <si>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</si>
  <si>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</si>
  <si>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</si>
  <si>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</si>
  <si>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</si>
  <si>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</si>
  <si>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</si>
  <si>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</si>
  <si>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</si>
  <si>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</si>
  <si>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</si>
  <si>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</si>
  <si>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</si>
  <si>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</si>
  <si>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</si>
  <si>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</si>
  <si>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</si>
  <si>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</si>
  <si>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</si>
  <si>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</si>
  <si>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</si>
  <si>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</si>
  <si>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</si>
  <si>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</si>
  <si>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</si>
  <si>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</si>
  <si>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</si>
  <si>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</si>
  <si>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</si>
  <si>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</si>
  <si>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</si>
  <si>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</si>
  <si>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</si>
  <si>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</si>
  <si>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</si>
  <si>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</si>
  <si>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</si>
  <si>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</si>
  <si>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</si>
  <si>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</si>
  <si>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</si>
  <si>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</si>
  <si>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</si>
  <si>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</si>
  <si>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</si>
  <si>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</si>
  <si>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</si>
  <si>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</si>
  <si>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</si>
  <si>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</si>
  <si>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</si>
  <si>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</si>
  <si>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</si>
  <si>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</si>
  <si>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</si>
  <si>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</si>
  <si>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</si>
  <si>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</si>
  <si>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</si>
  <si>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</si>
  <si>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</si>
  <si>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</si>
  <si>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</si>
  <si>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</si>
  <si>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</si>
  <si>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</si>
  <si>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</si>
  <si>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</si>
  <si>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</si>
  <si>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</si>
  <si>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</si>
  <si>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</si>
  <si>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</si>
  <si>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</si>
  <si>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</si>
  <si>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</si>
  <si>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</si>
  <si>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</si>
  <si>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</si>
  <si>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</si>
  <si>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</si>
  <si>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</si>
  <si>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</si>
  <si>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</si>
  <si>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</si>
  <si>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</si>
  <si>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</si>
  <si>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</si>
  <si>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</si>
  <si>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</si>
  <si>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</si>
  <si>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</si>
  <si>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</si>
  <si>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</si>
  <si>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</si>
  <si>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</si>
  <si>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</si>
  <si>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</si>
  <si>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</si>
  <si>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</si>
  <si>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</si>
  <si>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</si>
  <si>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</si>
  <si>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</si>
  <si>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</si>
  <si>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</si>
  <si>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</si>
  <si>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</si>
  <si>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</si>
  <si>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</si>
  <si>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</si>
  <si>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</si>
  <si>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</si>
  <si>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</si>
  <si>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</si>
  <si>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</si>
  <si>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</si>
  <si>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</si>
  <si>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</si>
  <si>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</si>
  <si>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</si>
  <si>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</si>
  <si>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</si>
  <si>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</si>
  <si>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</si>
  <si>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</si>
  <si>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</si>
  <si>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</si>
  <si>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</si>
  <si>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</si>
  <si>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</si>
  <si>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</si>
  <si>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</si>
  <si>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</si>
  <si>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</si>
  <si>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</si>
  <si>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</si>
  <si>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</si>
  <si>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</si>
  <si>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</si>
  <si>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</si>
  <si>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</si>
  <si>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</si>
  <si>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</si>
  <si>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</si>
  <si>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</si>
  <si>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</si>
  <si>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</si>
  <si>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</si>
  <si>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</si>
  <si>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</si>
  <si>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</si>
  <si>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</si>
  <si>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</si>
  <si>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</si>
  <si>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</si>
  <si>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</si>
  <si>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</si>
  <si>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</si>
  <si>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</si>
  <si>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</si>
  <si>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</si>
  <si>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</si>
  <si>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</si>
  <si>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</si>
  <si>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</si>
  <si>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</si>
  <si>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</si>
  <si>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</si>
  <si>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</si>
  <si>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</si>
  <si>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</si>
  <si>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</si>
  <si>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</si>
  <si>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</si>
  <si>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</si>
  <si>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</si>
  <si>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</si>
  <si>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</si>
  <si>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</si>
  <si>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</si>
  <si>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</si>
  <si>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</si>
  <si>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</si>
  <si>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</si>
  <si>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</si>
  <si>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</si>
  <si>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</si>
  <si>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</si>
  <si>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</si>
  <si>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</si>
  <si>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</si>
  <si>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</si>
  <si>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</si>
  <si>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</si>
  <si>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</si>
  <si>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</si>
  <si>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</si>
  <si>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</si>
  <si>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</si>
  <si>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</si>
  <si>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</si>
  <si>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</si>
  <si>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</si>
  <si>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</si>
  <si>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</si>
  <si>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</si>
  <si>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</si>
  <si>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</si>
  <si>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</si>
  <si>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</si>
  <si>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</si>
  <si>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</si>
  <si>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</si>
  <si>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</si>
  <si>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</si>
  <si>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</si>
  <si>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</si>
  <si>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</si>
  <si>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</si>
  <si>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</si>
  <si>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</si>
  <si>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</si>
  <si>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</si>
  <si>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</si>
  <si>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</si>
  <si>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</si>
  <si>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</si>
  <si>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</si>
  <si>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</si>
  <si>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</si>
  <si>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</si>
  <si>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</si>
  <si>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</si>
  <si>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</si>
  <si>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</si>
  <si>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</si>
  <si>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</si>
  <si>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</si>
  <si>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</si>
  <si>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</si>
  <si>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</si>
  <si>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</si>
  <si>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</si>
  <si>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</si>
  <si>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</si>
  <si>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</si>
  <si>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</si>
  <si>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</si>
  <si>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</si>
  <si>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</si>
  <si>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</si>
  <si>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</si>
  <si>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</si>
  <si>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</si>
  <si>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</si>
  <si>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</si>
  <si>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</si>
  <si>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</si>
  <si>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</si>
  <si>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</si>
  <si>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</si>
  <si>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</si>
  <si>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</si>
  <si>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</si>
  <si>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</si>
  <si>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</si>
  <si>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</si>
  <si>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</si>
  <si>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</si>
  <si>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</si>
  <si>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</si>
  <si>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</si>
  <si>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</si>
  <si>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</si>
  <si>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</si>
  <si>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</si>
  <si>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</si>
  <si>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</si>
  <si>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</si>
  <si>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</si>
  <si>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</si>
  <si>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</si>
  <si>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</si>
  <si>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</si>
  <si>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</si>
  <si>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</si>
  <si>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</si>
  <si>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</si>
  <si>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</si>
  <si>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</si>
  <si>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</si>
  <si>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</si>
  <si>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</si>
  <si>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</si>
  <si>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</si>
  <si>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</si>
  <si>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</si>
  <si>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</si>
  <si>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</si>
  <si>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</si>
  <si>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</si>
  <si>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</si>
  <si>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</si>
  <si>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</si>
  <si>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</si>
  <si>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</si>
  <si>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</si>
  <si>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</si>
  <si>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</si>
  <si>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</si>
  <si>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</si>
  <si>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</si>
  <si>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</si>
  <si>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</si>
  <si>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</si>
  <si>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</si>
  <si>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</si>
  <si>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</si>
  <si>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</si>
  <si>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</si>
  <si>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</si>
  <si>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</si>
  <si>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</si>
  <si>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</si>
  <si>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</si>
  <si>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</si>
  <si>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</si>
  <si>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</si>
  <si>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</si>
  <si>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</si>
  <si>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</si>
  <si>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</si>
  <si>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</si>
  <si>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</si>
  <si>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</si>
  <si>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</si>
  <si>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</si>
  <si>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</si>
  <si>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</si>
  <si>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</si>
  <si>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</si>
  <si>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</si>
  <si>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</si>
  <si>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</si>
  <si>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</si>
  <si>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</si>
  <si>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</si>
  <si>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</si>
  <si>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</si>
  <si>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</si>
  <si>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</si>
  <si>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</si>
  <si>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</si>
  <si>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</si>
  <si>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</si>
  <si>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</si>
  <si>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</si>
  <si>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</si>
  <si>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</si>
  <si>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</si>
  <si>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</si>
  <si>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</si>
  <si>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</si>
  <si>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</si>
  <si>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</si>
  <si>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</si>
  <si>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</si>
  <si>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</si>
  <si>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</si>
  <si>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</si>
  <si>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</si>
  <si>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</si>
  <si>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</si>
  <si>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</si>
  <si>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</si>
  <si>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</si>
  <si>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</si>
  <si>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</si>
  <si>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</si>
  <si>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</si>
  <si>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</si>
  <si>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</si>
  <si>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</si>
  <si>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</si>
  <si>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</si>
  <si>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</si>
  <si>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</si>
  <si>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</si>
  <si>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</si>
  <si>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</si>
  <si>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</si>
  <si>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</si>
  <si>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</si>
  <si>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</si>
  <si>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</si>
  <si>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</si>
  <si>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</si>
  <si>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</si>
  <si>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</si>
  <si>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</si>
  <si>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</si>
  <si>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</si>
  <si>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</si>
  <si>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</si>
  <si>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</si>
  <si>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</si>
  <si>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</si>
  <si>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</si>
  <si>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</si>
  <si>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</si>
  <si>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</si>
  <si>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</si>
  <si>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</si>
  <si>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</si>
  <si>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</si>
  <si>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</si>
  <si>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</si>
  <si>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</si>
  <si>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</si>
  <si>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</si>
  <si>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</si>
  <si>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</si>
  <si>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</si>
  <si>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</si>
  <si>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</si>
  <si>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</si>
  <si>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</si>
  <si>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</si>
  <si>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</si>
  <si>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</si>
  <si>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</si>
  <si>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</si>
  <si>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</si>
  <si>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</si>
  <si>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</si>
  <si>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</si>
  <si>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</si>
  <si>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</si>
  <si>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</si>
  <si>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</si>
  <si>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</si>
  <si>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</si>
  <si>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</si>
  <si>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</si>
  <si>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</si>
  <si>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</si>
  <si>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</si>
  <si>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</si>
  <si>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</si>
  <si>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</si>
  <si>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</si>
  <si>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</si>
  <si>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</si>
  <si>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</si>
  <si>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</si>
  <si>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</si>
  <si>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</si>
  <si>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</si>
  <si>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</si>
  <si>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</si>
  <si>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</si>
  <si>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</si>
  <si>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</si>
  <si>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</si>
  <si>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</si>
  <si>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</si>
  <si>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</si>
  <si>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</si>
  <si>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</si>
  <si>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</si>
  <si>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</si>
  <si>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</si>
  <si>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</si>
  <si>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</si>
  <si>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</si>
  <si>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</si>
  <si>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</si>
  <si>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</si>
  <si>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</si>
  <si>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</si>
  <si>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</si>
  <si>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</si>
  <si>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</si>
  <si>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</si>
  <si>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</si>
  <si>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</si>
  <si>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</si>
  <si>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</si>
  <si>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</si>
  <si>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</si>
  <si>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</si>
  <si>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</si>
  <si>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</si>
  <si>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</si>
  <si>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</si>
  <si>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</si>
  <si>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</si>
  <si>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</si>
  <si>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</si>
  <si>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</si>
  <si>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</si>
  <si>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</si>
  <si>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</si>
  <si>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</si>
  <si>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</si>
  <si>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</si>
  <si>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</si>
  <si>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</si>
  <si>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</si>
  <si>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</si>
  <si>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</si>
  <si>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</si>
  <si>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</si>
  <si>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</si>
  <si>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</si>
  <si>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</si>
  <si>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</si>
  <si>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</si>
  <si>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</si>
  <si>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</si>
  <si>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</si>
  <si>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</si>
  <si>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</si>
  <si>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</si>
  <si>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</si>
  <si>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</si>
  <si>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</si>
  <si>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</si>
  <si>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</si>
  <si>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</si>
  <si>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</si>
  <si>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</si>
  <si>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</si>
  <si>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</si>
  <si>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</si>
  <si>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</si>
  <si>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</si>
  <si>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</si>
  <si>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</si>
  <si>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</si>
  <si>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</si>
  <si>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</si>
  <si>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</si>
  <si>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</si>
  <si>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</si>
  <si>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</si>
  <si>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</si>
  <si>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</si>
  <si>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</si>
  <si>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</si>
  <si>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</si>
  <si>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</si>
  <si>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</si>
  <si>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</si>
  <si>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</si>
  <si>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</si>
  <si>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</si>
  <si>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</si>
  <si>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</si>
  <si>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</si>
  <si>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</si>
  <si>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</si>
  <si>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</si>
  <si>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</si>
  <si>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</si>
  <si>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</si>
  <si>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</si>
  <si>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</si>
  <si>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</si>
  <si>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</si>
  <si>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</si>
  <si>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</si>
  <si>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</si>
  <si>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</si>
  <si>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</si>
  <si>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</si>
  <si>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</si>
  <si>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</si>
  <si>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</si>
  <si>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</si>
  <si>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</si>
  <si>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</si>
  <si>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</si>
  <si>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</si>
  <si>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</si>
  <si>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</si>
  <si>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</si>
  <si>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</si>
  <si>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</si>
  <si>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</si>
  <si>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</si>
  <si>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</si>
  <si>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</si>
  <si>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</si>
  <si>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</si>
  <si>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</si>
  <si>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</si>
  <si>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</si>
  <si>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</si>
  <si>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</si>
  <si>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</si>
  <si>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</si>
  <si>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</si>
  <si>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</si>
  <si>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</si>
  <si>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</si>
  <si>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</si>
  <si>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</si>
  <si>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</si>
  <si>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</si>
  <si>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</si>
  <si>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</si>
  <si>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</si>
  <si>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</si>
  <si>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</si>
  <si>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</si>
  <si>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</si>
  <si>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</si>
  <si>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</si>
  <si>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</si>
  <si>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</si>
  <si>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</si>
  <si>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</si>
  <si>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</si>
  <si>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</si>
  <si>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</si>
  <si>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</si>
  <si>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</si>
  <si>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</si>
  <si>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</si>
  <si>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</si>
  <si>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</si>
  <si>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</si>
  <si>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</si>
  <si>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</si>
  <si>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</si>
  <si>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</si>
  <si>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</si>
  <si>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</si>
  <si>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</si>
  <si>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</si>
  <si>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</si>
  <si>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</si>
  <si>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</si>
  <si>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</si>
  <si>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</si>
  <si>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</si>
  <si>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</si>
  <si>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</si>
  <si>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</si>
  <si>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</si>
  <si>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</si>
  <si>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</si>
  <si>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</si>
  <si>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</si>
  <si>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</si>
  <si>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</si>
  <si>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</si>
  <si>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</si>
  <si>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</si>
  <si>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</si>
  <si>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</si>
  <si>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</si>
  <si>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</si>
  <si>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</si>
  <si>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</si>
  <si>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</si>
  <si>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</si>
  <si>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</si>
  <si>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</si>
  <si>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</si>
  <si>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</si>
  <si>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</si>
  <si>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</si>
  <si>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</si>
  <si>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</si>
  <si>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</si>
  <si>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</si>
  <si>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</si>
  <si>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</si>
  <si>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</si>
  <si>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</si>
  <si>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</si>
  <si>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</si>
  <si>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</si>
  <si>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</si>
  <si>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</si>
  <si>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</si>
  <si>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</si>
  <si>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</si>
  <si>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</si>
  <si>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</si>
  <si>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</si>
  <si>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</si>
  <si>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</si>
  <si>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</si>
  <si>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</si>
  <si>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</si>
  <si>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</si>
  <si>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</si>
  <si>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</si>
  <si>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</si>
  <si>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</si>
  <si>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</si>
  <si>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</si>
  <si>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</si>
  <si>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</si>
  <si>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</si>
  <si>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</si>
  <si>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</si>
  <si>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</si>
  <si>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</si>
  <si>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</si>
  <si>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</si>
  <si>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</si>
  <si>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</si>
  <si>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</si>
  <si>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</si>
  <si>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</si>
  <si>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</si>
  <si>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</si>
  <si>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</si>
  <si>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</si>
  <si>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</si>
  <si>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</si>
  <si>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</si>
  <si>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</si>
  <si>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</si>
  <si>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</si>
  <si>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</si>
  <si>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</si>
  <si>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</si>
  <si>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</si>
  <si>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</si>
  <si>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</si>
  <si>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</si>
  <si>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</si>
  <si>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</si>
  <si>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</si>
  <si>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</si>
  <si>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</si>
  <si>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</si>
  <si>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</si>
  <si>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</si>
  <si>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</si>
  <si>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</si>
  <si>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</si>
  <si>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</si>
  <si>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</si>
  <si>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</si>
  <si>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</si>
  <si>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</si>
  <si>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</si>
  <si>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</si>
  <si>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</si>
  <si>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</si>
  <si>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</si>
  <si>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</si>
  <si>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</si>
  <si>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</si>
  <si>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</si>
  <si>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</si>
  <si>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</si>
  <si>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</si>
  <si>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</si>
  <si>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</si>
  <si>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</si>
  <si>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</si>
  <si>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</si>
  <si>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</si>
  <si>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</si>
  <si>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</si>
  <si>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</si>
  <si>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</si>
  <si>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</si>
  <si>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</si>
  <si>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</si>
  <si>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</si>
  <si>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</si>
  <si>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</si>
  <si>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</si>
  <si>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</si>
  <si>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</si>
  <si>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</si>
  <si>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</si>
  <si>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</si>
  <si>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</si>
  <si>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</si>
  <si>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</si>
  <si>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</si>
  <si>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</si>
  <si>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</si>
  <si>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</si>
  <si>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</si>
  <si>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</si>
  <si>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</si>
  <si>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</si>
  <si>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</si>
  <si>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</si>
  <si>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</si>
  <si>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</si>
  <si>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</si>
  <si>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</si>
  <si>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</si>
  <si>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</si>
  <si>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</si>
  <si>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</si>
  <si>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</si>
  <si>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</si>
  <si>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</si>
  <si>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</si>
  <si>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</si>
  <si>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</si>
  <si>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</si>
  <si>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</si>
  <si>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</si>
  <si>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</si>
  <si>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</si>
  <si>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</si>
  <si>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</si>
  <si>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</si>
  <si>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</si>
  <si>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</si>
  <si>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</si>
  <si>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</si>
  <si>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</si>
  <si>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</si>
  <si>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</si>
  <si>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</si>
  <si>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</si>
  <si>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</si>
  <si>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</si>
  <si>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</si>
  <si>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</si>
  <si>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</si>
  <si>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</si>
  <si>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</si>
  <si>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</si>
  <si>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</si>
  <si>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</si>
  <si>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</si>
  <si>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</si>
  <si>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</si>
  <si>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</si>
  <si>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</si>
  <si>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</si>
  <si>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</si>
  <si>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</si>
  <si>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</si>
  <si>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</si>
  <si>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</si>
  <si>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</si>
  <si>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</si>
  <si>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</si>
  <si>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</si>
  <si>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</si>
  <si>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</si>
  <si>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</si>
  <si>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</si>
  <si>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</si>
  <si>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</si>
  <si>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</si>
  <si>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</si>
  <si>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</si>
  <si>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</si>
  <si>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</si>
  <si>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</si>
  <si>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</si>
  <si>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</si>
  <si>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</si>
  <si>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</si>
  <si>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</si>
  <si>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</si>
  <si>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</si>
  <si>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</si>
  <si>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</si>
  <si>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</si>
  <si>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</si>
  <si>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</si>
  <si>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</si>
  <si>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</si>
  <si>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</si>
  <si>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</si>
  <si>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</si>
  <si>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</si>
  <si>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</si>
  <si>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</si>
  <si>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</si>
  <si>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</si>
  <si>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</si>
  <si>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</si>
  <si>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</si>
  <si>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</si>
  <si>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</si>
  <si>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</si>
  <si>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</si>
  <si>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</si>
  <si>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</si>
  <si>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</si>
  <si>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</si>
  <si>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</si>
  <si>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</si>
  <si>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</si>
  <si>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</si>
  <si>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</si>
  <si>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</si>
  <si>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</si>
  <si>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</si>
  <si>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</si>
  <si>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</si>
  <si>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</si>
  <si>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</si>
  <si>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</si>
  <si>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</si>
  <si>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</si>
  <si>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</si>
  <si>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</si>
  <si>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</si>
  <si>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</si>
  <si>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</si>
  <si>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</si>
  <si>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</si>
  <si>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</si>
  <si>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</si>
  <si>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</si>
  <si>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</si>
  <si>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</si>
  <si>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</si>
  <si>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</si>
  <si>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</si>
  <si>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</si>
  <si>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</si>
  <si>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</si>
  <si>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</si>
  <si>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</si>
  <si>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</si>
  <si>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</si>
  <si>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</si>
  <si>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</si>
  <si>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</si>
  <si>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</si>
  <si>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</si>
  <si>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</si>
  <si>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</si>
  <si>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</si>
  <si>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</si>
  <si>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</si>
  <si>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</si>
  <si>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</si>
  <si>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</si>
  <si>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</si>
  <si>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</si>
  <si>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</si>
  <si>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</si>
  <si>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</si>
  <si>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</si>
  <si>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</si>
  <si>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</si>
  <si>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</si>
  <si>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</si>
  <si>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</si>
  <si>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</si>
  <si>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</si>
  <si>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</si>
  <si>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</si>
  <si>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</si>
  <si>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</si>
  <si>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</si>
  <si>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</si>
  <si>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</si>
  <si>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</si>
  <si>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</si>
  <si>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</si>
  <si>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</si>
  <si>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</si>
  <si>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</si>
  <si>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</si>
  <si>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</si>
  <si>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</si>
  <si>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</si>
  <si>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</si>
  <si>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</si>
  <si>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</si>
  <si>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</si>
  <si>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</si>
  <si>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</si>
  <si>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</si>
  <si>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</si>
  <si>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</si>
  <si>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</si>
  <si>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</si>
  <si>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</si>
  <si>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</si>
  <si>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</si>
  <si>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</si>
  <si>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</si>
  <si>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</si>
  <si>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</si>
  <si>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</si>
  <si>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</si>
  <si>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</si>
  <si>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</si>
  <si>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</si>
  <si>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</si>
  <si>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</si>
  <si>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</si>
  <si>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</si>
  <si>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</si>
  <si>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</si>
  <si>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</si>
  <si>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</si>
  <si>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</si>
  <si>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</si>
  <si>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</si>
  <si>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</si>
  <si>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</si>
  <si>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</si>
  <si>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</si>
  <si>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</si>
  <si>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</si>
  <si>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</si>
  <si>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</si>
  <si>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</si>
  <si>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</si>
  <si>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</si>
  <si>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</si>
  <si>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</si>
  <si>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</si>
  <si>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</si>
  <si>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</si>
  <si>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</si>
  <si>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</si>
  <si>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</si>
  <si>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</si>
  <si>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</si>
  <si>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</si>
  <si>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</si>
  <si>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</si>
  <si>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</si>
  <si>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</si>
  <si>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</si>
  <si>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</si>
  <si>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</si>
  <si>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</si>
  <si>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</si>
  <si>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</si>
  <si>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</si>
  <si>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</si>
  <si>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</si>
  <si>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</si>
  <si>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</si>
  <si>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</si>
  <si>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</si>
  <si>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</si>
  <si>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</si>
  <si>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</si>
  <si>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</si>
  <si>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</si>
  <si>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</si>
  <si>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</si>
  <si>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</si>
  <si>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</si>
  <si>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</si>
  <si>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</si>
  <si>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</si>
  <si>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</si>
  <si>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</si>
  <si>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</si>
  <si>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</si>
  <si>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</si>
  <si>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</si>
  <si>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</si>
  <si>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</si>
  <si>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</si>
  <si>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</si>
  <si>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</si>
  <si>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</si>
  <si>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</si>
  <si>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</si>
  <si>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</si>
  <si>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</si>
  <si>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</si>
  <si>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</si>
  <si>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</si>
  <si>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</si>
  <si>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</si>
  <si>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</si>
  <si>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</si>
  <si>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</si>
  <si>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</si>
  <si>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</si>
  <si>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</si>
  <si>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</si>
  <si>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</si>
  <si>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</si>
  <si>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</si>
  <si>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</si>
  <si>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</si>
  <si>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</si>
  <si>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</si>
  <si>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</si>
  <si>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</si>
  <si>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</si>
  <si>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</si>
  <si>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</si>
  <si>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</si>
  <si>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</si>
  <si>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</si>
  <si>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</si>
  <si>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</si>
  <si>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</si>
  <si>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</si>
  <si>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</si>
  <si>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</si>
  <si>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</si>
  <si>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</si>
  <si>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</si>
  <si>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</si>
  <si>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</si>
  <si>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</si>
  <si>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</si>
  <si>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</si>
  <si>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</si>
  <si>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</si>
  <si>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</si>
  <si>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</si>
  <si>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</si>
  <si>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</si>
  <si>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</si>
  <si>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</si>
  <si>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</si>
  <si>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</si>
  <si>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</si>
  <si>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</si>
  <si>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</si>
  <si>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</si>
  <si>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</si>
  <si>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</si>
  <si>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</si>
  <si>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</si>
  <si>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</si>
  <si>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</si>
  <si>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</si>
  <si>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</si>
  <si>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</si>
  <si>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</si>
  <si>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</si>
  <si>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</si>
  <si>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</si>
  <si>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</si>
  <si>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</si>
  <si>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</si>
  <si>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</si>
  <si>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</si>
  <si>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</si>
  <si>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</si>
  <si>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</si>
  <si>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</si>
  <si>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</si>
  <si>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</si>
  <si>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</si>
  <si>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</si>
  <si>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</si>
  <si>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</si>
  <si>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</si>
  <si>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</si>
  <si>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</si>
  <si>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</si>
  <si>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</si>
  <si>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</si>
  <si>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</si>
  <si>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</si>
  <si>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</si>
  <si>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</si>
  <si>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</si>
  <si>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</si>
  <si>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</si>
  <si>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</si>
  <si>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</si>
  <si>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</si>
  <si>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</si>
  <si>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</si>
  <si>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</si>
  <si>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</si>
  <si>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</si>
  <si>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</si>
  <si>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</si>
  <si>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</si>
  <si>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</si>
  <si>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</si>
  <si>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</si>
  <si>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</si>
  <si>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</si>
  <si>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</si>
  <si>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</si>
  <si>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</si>
  <si>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</si>
  <si>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</si>
  <si>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</si>
  <si>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</si>
  <si>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</si>
  <si>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</si>
  <si>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</si>
  <si>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</si>
  <si>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</si>
  <si>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</si>
  <si>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</si>
  <si>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</si>
  <si>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</si>
  <si>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</si>
  <si>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</si>
  <si>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</si>
  <si>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</si>
  <si>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</si>
  <si>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</si>
  <si>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</si>
  <si>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</si>
  <si>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</si>
  <si>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</si>
  <si>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</si>
  <si>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</si>
  <si>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</si>
  <si>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</si>
  <si>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</si>
  <si>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</si>
  <si>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</si>
  <si>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</si>
  <si>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</si>
  <si>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</si>
  <si>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</si>
  <si>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</si>
  <si>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</si>
  <si>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</si>
  <si>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</si>
  <si>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</si>
  <si>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</si>
  <si>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</si>
  <si>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</si>
  <si>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</si>
  <si>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</si>
  <si>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</si>
  <si>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</si>
  <si>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</si>
  <si>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</si>
  <si>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</si>
  <si>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</si>
  <si>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</si>
  <si>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</si>
  <si>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</si>
  <si>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</si>
  <si>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</si>
  <si>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</si>
  <si>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</si>
  <si>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</si>
  <si>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</si>
  <si>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</si>
  <si>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</si>
  <si>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</si>
  <si>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</si>
  <si>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</si>
  <si>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</si>
  <si>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</si>
  <si>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</si>
  <si>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</si>
  <si>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</si>
  <si>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</si>
  <si>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</si>
  <si>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</si>
  <si>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</si>
  <si>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</si>
  <si>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</si>
  <si>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</si>
  <si>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</si>
  <si>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</si>
  <si>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</si>
  <si>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</si>
  <si>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</si>
  <si>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</si>
  <si>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</si>
  <si>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</si>
  <si>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</si>
  <si>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</si>
  <si>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</si>
  <si>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</si>
  <si>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</si>
  <si>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</si>
  <si>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</si>
  <si>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</si>
  <si>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</si>
  <si>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</si>
  <si>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</si>
  <si>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</si>
  <si>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</si>
  <si>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</si>
  <si>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</si>
  <si>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</si>
  <si>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</si>
  <si>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</si>
  <si>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</si>
  <si>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</si>
  <si>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</si>
  <si>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</si>
  <si>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</si>
  <si>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</si>
  <si>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</si>
  <si>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</si>
  <si>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</si>
  <si>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</si>
  <si>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</si>
  <si>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</si>
  <si>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</si>
  <si>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</si>
  <si>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</si>
  <si>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</si>
  <si>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</si>
  <si>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</si>
  <si>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</si>
  <si>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</si>
  <si>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</si>
  <si>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</si>
  <si>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</si>
  <si>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</si>
  <si>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</si>
  <si>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</si>
  <si>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</si>
  <si>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</si>
  <si>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</si>
  <si>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</si>
  <si>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</si>
  <si>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</si>
  <si>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</si>
  <si>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</si>
  <si>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</si>
  <si>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</si>
  <si>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</si>
  <si>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</si>
  <si>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</si>
  <si>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</si>
  <si>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</si>
  <si>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</si>
  <si>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</si>
  <si>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</si>
  <si>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</si>
  <si>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</si>
  <si>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</si>
  <si>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</si>
  <si>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</si>
  <si>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</si>
  <si>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</si>
  <si>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</si>
  <si>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</si>
  <si>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</si>
  <si>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</si>
  <si>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</si>
  <si>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</si>
  <si>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</si>
  <si>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</si>
  <si>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</si>
  <si>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</si>
  <si>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</si>
  <si>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</si>
  <si>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</si>
  <si>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</si>
  <si>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</si>
  <si>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</si>
  <si>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</si>
  <si>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</si>
  <si>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</si>
  <si>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</si>
  <si>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</si>
  <si>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</si>
  <si>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</si>
  <si>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</si>
  <si>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</si>
  <si>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</si>
  <si>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</si>
  <si>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</si>
  <si>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</si>
  <si>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</si>
  <si>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</si>
  <si>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</si>
  <si>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</si>
  <si>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</si>
  <si>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</si>
  <si>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</si>
  <si>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</si>
  <si>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</si>
  <si>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</si>
  <si>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</si>
  <si>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</si>
  <si>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</si>
  <si>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</si>
  <si>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</si>
  <si>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</si>
  <si>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</si>
  <si>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</si>
  <si>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</si>
  <si>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</si>
  <si>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</si>
  <si>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</si>
  <si>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</si>
  <si>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</si>
  <si>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</si>
  <si>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</si>
  <si>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</si>
  <si>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</si>
  <si>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</si>
  <si>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</si>
  <si>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</si>
  <si>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</si>
  <si>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</si>
  <si>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</si>
  <si>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</si>
  <si>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</si>
  <si>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</si>
  <si>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</si>
  <si>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</si>
  <si>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</si>
  <si>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</si>
  <si>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</si>
  <si>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</si>
  <si>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</si>
  <si>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</si>
  <si>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</si>
  <si>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</si>
  <si>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</si>
  <si>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</si>
  <si>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</si>
  <si>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</si>
  <si>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</si>
  <si>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</si>
  <si>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</si>
  <si>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</si>
  <si>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</si>
  <si>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</si>
  <si>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</si>
  <si>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</si>
  <si>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</si>
  <si>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</si>
  <si>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</si>
  <si>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</si>
  <si>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</si>
  <si>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</si>
  <si>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</si>
  <si>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</si>
  <si>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</si>
  <si>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</si>
  <si>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</si>
  <si>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</si>
  <si>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</si>
  <si>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</si>
  <si>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</si>
  <si>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</si>
  <si>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</si>
  <si>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</si>
  <si>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</si>
  <si>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</si>
  <si>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</si>
  <si>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</si>
  <si>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</si>
  <si>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</si>
  <si>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</si>
  <si>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</si>
  <si>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</si>
  <si>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</si>
  <si>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</si>
  <si>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</si>
  <si>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</si>
  <si>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</si>
  <si>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</si>
  <si>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</si>
  <si>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</si>
  <si>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</si>
  <si>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</si>
  <si>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</si>
  <si>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</si>
  <si>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</si>
  <si>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</si>
  <si>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</si>
  <si>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</si>
  <si>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</si>
  <si>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</si>
  <si>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</si>
  <si>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</si>
  <si>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</si>
  <si>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</si>
  <si>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</si>
  <si>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</si>
  <si>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</si>
  <si>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</si>
  <si>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</si>
  <si>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</si>
  <si>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</si>
  <si>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</si>
  <si>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</si>
  <si>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</si>
  <si>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</si>
  <si>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</si>
  <si>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</si>
  <si>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</si>
  <si>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</si>
  <si>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</si>
  <si>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</si>
  <si>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</si>
  <si>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</si>
  <si>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</si>
  <si>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</si>
  <si>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</si>
  <si>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</si>
  <si>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</si>
  <si>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</si>
  <si>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</si>
  <si>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</si>
  <si>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</si>
  <si>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</si>
  <si>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</si>
  <si>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</si>
  <si>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</si>
  <si>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</si>
  <si>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</si>
  <si>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</si>
  <si>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</si>
  <si>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</si>
  <si>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</si>
  <si>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</si>
  <si>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</si>
  <si>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</si>
  <si>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</si>
  <si>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</si>
  <si>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</si>
  <si>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</si>
  <si>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</si>
  <si>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</si>
  <si>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</si>
  <si>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</si>
  <si>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</si>
  <si>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</si>
  <si>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</si>
  <si>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</si>
  <si>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</si>
  <si>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</si>
  <si>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</si>
  <si>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</si>
  <si>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</si>
  <si>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</si>
  <si>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</si>
  <si>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</si>
  <si>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</si>
  <si>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</si>
  <si>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</si>
  <si>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</si>
  <si>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</si>
  <si>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</si>
  <si>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</si>
  <si>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</si>
  <si>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</si>
  <si>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</si>
  <si>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</si>
  <si>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</si>
  <si>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</si>
  <si>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</si>
  <si>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</si>
  <si>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</si>
  <si>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</si>
  <si>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</si>
  <si>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</si>
  <si>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</si>
  <si>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</si>
  <si>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</si>
  <si>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</si>
  <si>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</si>
  <si>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</si>
  <si>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</si>
  <si>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</si>
  <si>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</si>
  <si>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</si>
  <si>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</si>
  <si>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</si>
  <si>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</si>
  <si>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</si>
  <si>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</si>
  <si>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</si>
  <si>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</si>
  <si>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</si>
  <si>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</si>
  <si>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</si>
  <si>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</si>
  <si>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</si>
  <si>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</si>
  <si>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</si>
  <si>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</si>
  <si>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</si>
  <si>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</si>
  <si>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</si>
  <si>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</si>
  <si>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</si>
  <si>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</si>
  <si>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</si>
  <si>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</si>
  <si>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</si>
  <si>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</si>
  <si>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</si>
  <si>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</si>
  <si>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</si>
  <si>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</si>
  <si>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</si>
  <si>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</si>
  <si>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</si>
  <si>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</si>
  <si>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</si>
  <si>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</si>
  <si>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</si>
  <si>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</si>
  <si>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</si>
  <si>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</si>
  <si>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</si>
  <si>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</si>
  <si>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</si>
  <si>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</si>
  <si>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</si>
  <si>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</si>
  <si>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</si>
  <si>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</si>
  <si>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</si>
  <si>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</si>
  <si>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</si>
  <si>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</si>
  <si>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</si>
  <si>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</si>
  <si>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</si>
  <si>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</si>
  <si>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</si>
  <si>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</si>
  <si>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</si>
  <si>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</si>
  <si>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</si>
  <si>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</si>
  <si>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</si>
  <si>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</si>
  <si>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</si>
  <si>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</si>
  <si>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</si>
  <si>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</si>
  <si>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</si>
  <si>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</si>
  <si>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</si>
  <si>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</si>
  <si>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</si>
  <si>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</si>
  <si>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</si>
  <si>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</si>
  <si>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</si>
  <si>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</si>
  <si>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</si>
  <si>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</si>
  <si>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</si>
  <si>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</si>
  <si>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</si>
  <si>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</si>
  <si>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</si>
  <si>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</si>
  <si>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</si>
  <si>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</si>
  <si>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</si>
  <si>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</si>
  <si>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</si>
  <si>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</si>
  <si>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</si>
  <si>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</si>
  <si>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</si>
  <si>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</si>
  <si>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</si>
  <si>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</si>
  <si>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</si>
  <si>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</si>
  <si>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</si>
  <si>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</si>
  <si>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</si>
  <si>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</si>
  <si>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</si>
  <si>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</si>
  <si>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</si>
  <si>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</si>
  <si>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</si>
  <si>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</si>
  <si>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</si>
  <si>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</si>
  <si>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</si>
  <si>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</si>
  <si>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</si>
  <si>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</si>
  <si>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</si>
  <si>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</si>
  <si>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</si>
  <si>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</si>
  <si>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</si>
  <si>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</si>
  <si>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</si>
  <si>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</si>
  <si>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</si>
  <si>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</si>
  <si>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</si>
  <si>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</si>
  <si>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</si>
  <si>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</si>
  <si>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</si>
  <si>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</si>
  <si>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</si>
  <si>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</si>
  <si>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</si>
  <si>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</si>
  <si>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</si>
  <si>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</si>
  <si>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</si>
  <si>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</si>
  <si>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</si>
  <si>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</si>
  <si>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</si>
  <si>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</si>
  <si>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</si>
  <si>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</si>
  <si>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</si>
  <si>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</si>
  <si>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</si>
  <si>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</si>
  <si>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</si>
  <si>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</si>
  <si>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</si>
  <si>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</si>
  <si>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</si>
  <si>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</si>
  <si>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</si>
  <si>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</si>
  <si>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</si>
  <si>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</si>
  <si>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</si>
  <si>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</si>
  <si>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</si>
  <si>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</si>
  <si>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</si>
  <si>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</si>
  <si>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</si>
  <si>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</si>
  <si>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</si>
  <si>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</si>
  <si>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</si>
  <si>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</si>
  <si>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</si>
  <si>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</si>
  <si>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</si>
  <si>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</si>
  <si>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</si>
  <si>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</si>
  <si>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</si>
  <si>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</si>
  <si>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</si>
  <si>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</si>
  <si>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</si>
  <si>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</si>
  <si>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</si>
  <si>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</si>
  <si>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</si>
  <si>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</si>
  <si>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</si>
  <si>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</si>
  <si>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</si>
  <si>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</si>
  <si>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</si>
  <si>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</si>
  <si>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</si>
  <si>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</si>
  <si>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</si>
  <si>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</si>
  <si>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</si>
  <si>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</si>
  <si>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</si>
  <si>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</si>
  <si>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</si>
  <si>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</si>
  <si>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</si>
  <si>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</si>
  <si>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</si>
  <si>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</si>
  <si>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</si>
  <si>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</si>
  <si>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</si>
  <si>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</si>
  <si>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</si>
  <si>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</si>
  <si>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</si>
  <si>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</si>
  <si>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</si>
  <si>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</si>
  <si>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</si>
  <si>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</si>
  <si>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</si>
  <si>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</si>
  <si>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</si>
  <si>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</si>
  <si>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</si>
  <si>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</si>
  <si>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</si>
  <si>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</si>
  <si>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</si>
  <si>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</si>
  <si>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</si>
  <si>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</si>
  <si>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</si>
  <si>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</si>
  <si>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</si>
  <si>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</si>
  <si>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</si>
  <si>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</si>
  <si>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</si>
  <si>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</si>
  <si>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</si>
  <si>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</si>
  <si>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</si>
  <si>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</si>
  <si>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</si>
  <si>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</si>
  <si>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</si>
  <si>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</si>
  <si>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</si>
  <si>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</si>
  <si>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</si>
  <si>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</si>
  <si>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</si>
  <si>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</si>
  <si>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</si>
  <si>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</si>
  <si>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</si>
  <si>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</si>
  <si>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</si>
  <si>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</si>
  <si>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</si>
  <si>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</si>
  <si>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</si>
  <si>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</si>
  <si>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</si>
  <si>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</si>
  <si>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</si>
  <si>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</si>
  <si>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</si>
  <si>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</si>
  <si>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</si>
  <si>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</si>
  <si>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</si>
  <si>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</si>
  <si>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</si>
  <si>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</si>
  <si>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</si>
  <si>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</si>
  <si>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</si>
  <si>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</si>
  <si>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</si>
  <si>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</si>
  <si>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</si>
  <si>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</si>
  <si>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</si>
  <si>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</si>
  <si>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</si>
  <si>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</si>
  <si>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</si>
  <si>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</si>
  <si>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</si>
  <si>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</si>
  <si>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</si>
  <si>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</si>
  <si>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</si>
  <si>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</si>
  <si>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</si>
  <si>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</si>
  <si>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</si>
  <si>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</si>
  <si>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</si>
  <si>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</si>
  <si>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</si>
  <si>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</si>
  <si>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</si>
  <si>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</si>
  <si>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</si>
  <si>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</si>
  <si>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</si>
  <si>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</si>
  <si>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</si>
  <si>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</si>
  <si>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</si>
  <si>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</si>
  <si>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</si>
  <si>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</si>
  <si>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</si>
  <si>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</si>
  <si>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</si>
  <si>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</si>
  <si>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</si>
  <si>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</si>
  <si>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</si>
  <si>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</si>
  <si>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</si>
  <si>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</si>
  <si>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</si>
  <si>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</si>
  <si>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</si>
  <si>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</si>
  <si>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</si>
  <si>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</si>
  <si>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</si>
  <si>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</si>
  <si>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</si>
  <si>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</si>
  <si>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</si>
  <si>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</si>
  <si>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</si>
  <si>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</si>
  <si>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</si>
  <si>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</si>
  <si>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</si>
  <si>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</si>
  <si>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</si>
  <si>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</si>
  <si>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</si>
  <si>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</si>
  <si>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</si>
  <si>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</si>
  <si>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</si>
  <si>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</si>
  <si>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</si>
  <si>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</si>
  <si>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</si>
  <si>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</si>
  <si>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</si>
  <si>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</si>
  <si>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</si>
  <si>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</si>
  <si>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</si>
  <si>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</si>
  <si>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</si>
  <si>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</si>
  <si>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</si>
  <si>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</si>
  <si>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</si>
  <si>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</si>
  <si>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</si>
  <si>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</si>
  <si>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</si>
  <si>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</si>
  <si>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</si>
  <si>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</si>
  <si>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</si>
  <si>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</si>
  <si>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</si>
  <si>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</si>
  <si>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</si>
  <si>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</si>
  <si>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</si>
  <si>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</si>
  <si>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</si>
  <si>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</si>
  <si>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</si>
  <si>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</si>
  <si>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</si>
  <si>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</si>
  <si>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</si>
  <si>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</si>
  <si>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</si>
  <si>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</si>
  <si>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</si>
  <si>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</si>
  <si>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</si>
  <si>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</si>
  <si>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</si>
  <si>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</si>
  <si>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</si>
  <si>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</si>
  <si>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</si>
  <si>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</si>
  <si>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</si>
  <si>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</si>
  <si>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</si>
  <si>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</si>
  <si>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</si>
  <si>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</si>
  <si>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</si>
  <si>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</si>
  <si>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</si>
  <si>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</si>
  <si>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</si>
  <si>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</si>
  <si>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</si>
  <si>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</si>
  <si>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</si>
  <si>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</si>
  <si>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</si>
  <si>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</si>
  <si>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</si>
  <si>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</si>
  <si>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</si>
  <si>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</si>
  <si>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</si>
  <si>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</si>
  <si>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</si>
  <si>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</si>
  <si>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</si>
  <si>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</si>
  <si>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</si>
  <si>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</si>
  <si>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</si>
  <si>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</si>
  <si>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</si>
  <si>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</si>
  <si>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</si>
  <si>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</si>
  <si>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</si>
  <si>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</si>
  <si>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</si>
  <si>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</si>
  <si>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</si>
  <si>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</si>
  <si>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</si>
  <si>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</si>
  <si>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</si>
  <si>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</si>
  <si>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</si>
  <si>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</si>
  <si>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</si>
  <si>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</si>
  <si>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</si>
  <si>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</si>
  <si>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</si>
  <si>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</si>
  <si>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</si>
  <si>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</si>
  <si>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</si>
  <si>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</si>
  <si>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</si>
  <si>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</si>
  <si>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</si>
  <si>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</si>
  <si>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</si>
  <si>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</si>
  <si>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</si>
  <si>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</si>
  <si>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</si>
  <si>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</si>
  <si>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</si>
  <si>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</si>
  <si>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</si>
  <si>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</si>
  <si>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</si>
  <si>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</si>
  <si>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</si>
  <si>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</si>
  <si>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</si>
  <si>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</si>
  <si>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</si>
  <si>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</si>
  <si>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</si>
  <si>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</si>
  <si>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</si>
  <si>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</si>
  <si>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</si>
  <si>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</si>
  <si>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</si>
  <si>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</si>
  <si>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</si>
  <si>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</si>
  <si>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</si>
  <si>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</si>
  <si>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</si>
  <si>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</si>
  <si>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</si>
  <si>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</si>
  <si>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</si>
  <si>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</si>
  <si>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</si>
  <si>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</si>
  <si>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</si>
  <si>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</si>
  <si>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</si>
  <si>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</si>
  <si>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</si>
  <si>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</si>
  <si>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</si>
  <si>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</si>
  <si>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</si>
  <si>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</si>
  <si>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</si>
  <si>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</si>
  <si>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</si>
  <si>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</si>
  <si>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</si>
  <si>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</si>
  <si>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</si>
  <si>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</si>
  <si>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</si>
  <si>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</si>
  <si>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</si>
  <si>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</si>
  <si>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</si>
  <si>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</si>
  <si>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</si>
  <si>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</si>
  <si>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</si>
  <si>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</si>
  <si>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</si>
  <si>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</si>
  <si>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</si>
  <si>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</si>
  <si>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</si>
  <si>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</si>
  <si>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</si>
  <si>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</si>
  <si>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</si>
  <si>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</si>
  <si>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</si>
  <si>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</si>
  <si>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</si>
  <si>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</si>
  <si>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</si>
  <si>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</si>
  <si>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</si>
  <si>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</si>
  <si>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</si>
  <si>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</si>
  <si>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</si>
  <si>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</si>
  <si>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</si>
  <si>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</si>
  <si>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</si>
  <si>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</si>
  <si>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</si>
  <si>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</si>
  <si>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</si>
  <si>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</si>
  <si>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</si>
  <si>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</si>
  <si>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</si>
  <si>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</si>
  <si>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</si>
  <si>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</si>
  <si>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</si>
  <si>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</si>
  <si>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</si>
  <si>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</si>
  <si>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</si>
  <si>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</si>
  <si>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</si>
  <si>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</si>
  <si>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</si>
  <si>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</si>
  <si>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</si>
  <si>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</si>
  <si>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</si>
  <si>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</si>
  <si>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</si>
  <si>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</si>
  <si>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</si>
  <si>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</si>
  <si>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</si>
  <si>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</si>
  <si>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</si>
  <si>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</si>
  <si>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</si>
  <si>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</si>
  <si>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</si>
  <si>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</si>
  <si>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</si>
  <si>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</si>
  <si>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</si>
  <si>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</si>
  <si>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</si>
  <si>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</si>
  <si>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</si>
  <si>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</si>
  <si>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</si>
  <si>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</si>
  <si>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</si>
  <si>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</si>
  <si>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</si>
  <si>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</si>
  <si>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</si>
  <si>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</si>
  <si>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</si>
  <si>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</si>
  <si>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</si>
  <si>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</si>
  <si>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</si>
  <si>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</si>
  <si>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</si>
  <si>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</si>
  <si>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</si>
  <si>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</si>
  <si>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</si>
  <si>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</si>
  <si>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</si>
  <si>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</si>
  <si>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</si>
  <si>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</si>
  <si>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</si>
  <si>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</si>
  <si>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</si>
  <si>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</si>
  <si>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</si>
  <si>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</si>
  <si>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</si>
  <si>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</si>
  <si>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</si>
  <si>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</si>
  <si>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</si>
  <si>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</si>
  <si>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</si>
  <si>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</si>
  <si>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</si>
  <si>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</si>
  <si>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</si>
  <si>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</si>
  <si>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</si>
  <si>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</si>
  <si>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</si>
  <si>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</si>
  <si>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</si>
  <si>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</si>
  <si>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</si>
  <si>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</si>
  <si>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</si>
  <si>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</si>
  <si>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</si>
  <si>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</si>
  <si>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</si>
  <si>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</si>
  <si>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</si>
  <si>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</si>
  <si>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</si>
  <si>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</si>
  <si>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</si>
  <si>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</si>
  <si>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</si>
  <si>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</si>
  <si>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</si>
  <si>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</si>
  <si>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</si>
  <si>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</si>
  <si>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</si>
  <si>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</si>
  <si>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</si>
  <si>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</si>
  <si>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</si>
  <si>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</si>
  <si>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</si>
  <si>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</si>
  <si>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</si>
  <si>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</si>
  <si>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</si>
  <si>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</si>
  <si>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</si>
  <si>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</si>
  <si>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</si>
  <si>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</si>
  <si>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</si>
  <si>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</si>
  <si>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</si>
  <si>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</si>
  <si>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</si>
  <si>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</si>
  <si>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</si>
  <si>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</si>
  <si>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</si>
  <si>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</si>
  <si>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</si>
  <si>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</si>
  <si>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</si>
  <si>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</si>
  <si>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</si>
  <si>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</si>
  <si>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</si>
  <si>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</si>
  <si>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</si>
  <si>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</si>
  <si>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</si>
  <si>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</si>
  <si>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</si>
  <si>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</si>
  <si>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</si>
  <si>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</si>
  <si>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</si>
  <si>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</si>
  <si>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</si>
  <si>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</si>
  <si>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</si>
  <si>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</si>
  <si>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</si>
  <si>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</si>
  <si>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</si>
  <si>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</si>
  <si>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</si>
  <si>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</si>
  <si>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</si>
  <si>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</si>
  <si>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</si>
  <si>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</si>
  <si>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</si>
  <si>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</si>
  <si>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</si>
  <si>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</si>
  <si>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</si>
  <si>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</si>
  <si>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</si>
  <si>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</si>
  <si>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</si>
  <si>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</si>
  <si>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</si>
  <si>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</si>
  <si>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</si>
  <si>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</si>
  <si>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</si>
  <si>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</si>
  <si>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</si>
  <si>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</si>
  <si>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</si>
  <si>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</si>
  <si>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</si>
  <si>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</si>
  <si>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</si>
  <si>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</si>
  <si>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</si>
  <si>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</si>
  <si>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</si>
  <si>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</si>
  <si>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</si>
  <si>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</si>
  <si>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</si>
  <si>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</si>
  <si>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</si>
  <si>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</si>
  <si>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</si>
  <si>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</si>
  <si>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</si>
  <si>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</si>
  <si>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</si>
  <si>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</si>
  <si>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</si>
  <si>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</si>
  <si>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</si>
  <si>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</si>
  <si>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</si>
  <si>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</si>
  <si>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</si>
  <si>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</si>
  <si>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</si>
  <si>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</si>
  <si>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</si>
  <si>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</si>
  <si>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</si>
  <si>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</si>
  <si>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</si>
  <si>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</si>
  <si>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</si>
  <si>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</si>
  <si>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</si>
  <si>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</si>
  <si>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</si>
  <si>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</si>
  <si>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</si>
  <si>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</si>
  <si>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</si>
  <si>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</si>
  <si>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</si>
  <si>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</si>
  <si>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</si>
  <si>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</si>
  <si>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</si>
  <si>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</si>
  <si>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</si>
  <si>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</si>
  <si>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</si>
  <si>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</si>
  <si>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</si>
  <si>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</si>
  <si>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</si>
  <si>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</si>
  <si>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</si>
  <si>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</si>
  <si>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</si>
  <si>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</si>
  <si>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</si>
  <si>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</si>
  <si>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</si>
  <si>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</si>
  <si>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</si>
  <si>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</si>
  <si>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</si>
  <si>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</si>
  <si>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</si>
  <si>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</si>
  <si>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</si>
  <si>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</si>
  <si>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</si>
  <si>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</si>
  <si>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</si>
  <si>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</si>
  <si>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</si>
  <si>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</si>
  <si>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</si>
  <si>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</si>
  <si>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</si>
  <si>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</si>
  <si>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</si>
  <si>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</si>
  <si>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</si>
  <si>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</si>
  <si>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</si>
  <si>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</si>
  <si>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</si>
  <si>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</si>
  <si>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</si>
  <si>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</si>
  <si>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</si>
  <si>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</si>
  <si>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</si>
  <si>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</si>
  <si>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</si>
  <si>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</si>
  <si>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</si>
  <si>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</si>
  <si>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</si>
  <si>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</si>
  <si>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</si>
  <si>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</si>
  <si>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</si>
  <si>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</si>
  <si>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</si>
  <si>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</si>
  <si>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</si>
  <si>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</si>
  <si>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</si>
  <si>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</si>
  <si>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</si>
  <si>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</si>
  <si>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</si>
  <si>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</si>
  <si>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</si>
  <si>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</si>
  <si>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</si>
  <si>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</si>
  <si>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</si>
  <si>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</si>
  <si>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</si>
  <si>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</si>
  <si>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</si>
  <si>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</si>
  <si>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</si>
  <si>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</si>
  <si>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</si>
  <si>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</si>
  <si>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</si>
  <si>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</si>
  <si>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</si>
  <si>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</si>
  <si>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</si>
  <si>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</si>
  <si>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</si>
  <si>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</si>
  <si>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</si>
  <si>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</si>
  <si>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</si>
  <si>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</si>
  <si>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</si>
  <si>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</si>
  <si>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</si>
  <si>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</si>
  <si>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</si>
  <si>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</si>
  <si>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</si>
  <si>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</si>
  <si>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</si>
  <si>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</si>
  <si>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</si>
  <si>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</si>
  <si>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</si>
  <si>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</si>
  <si>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</si>
  <si>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</si>
  <si>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</si>
  <si>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</si>
  <si>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</si>
  <si>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</si>
  <si>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</si>
  <si>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</si>
  <si>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</si>
  <si>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</si>
  <si>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</si>
  <si>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</si>
  <si>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</si>
  <si>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</si>
  <si>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</si>
  <si>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</si>
  <si>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</si>
  <si>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</si>
  <si>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</si>
  <si>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</si>
  <si>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</si>
  <si>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</si>
  <si>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</si>
  <si>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</si>
  <si>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</si>
  <si>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</si>
  <si>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</si>
  <si>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</si>
  <si>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</si>
  <si>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</si>
  <si>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</si>
  <si>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</si>
  <si>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</si>
  <si>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</si>
  <si>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</si>
  <si>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</si>
  <si>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</si>
  <si>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</si>
  <si>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</si>
  <si>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</si>
  <si>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</si>
  <si>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</si>
  <si>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</si>
  <si>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</si>
  <si>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</si>
  <si>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</si>
  <si>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</si>
  <si>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</si>
  <si>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</si>
  <si>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</si>
  <si>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</si>
  <si>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</si>
  <si>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</si>
  <si>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</si>
  <si>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</si>
  <si>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</si>
  <si>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</si>
  <si>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</si>
  <si>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</si>
  <si>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</si>
  <si>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</si>
  <si>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</si>
  <si>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</si>
  <si>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</si>
  <si>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</si>
  <si>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</si>
  <si>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</si>
  <si>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</si>
  <si>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</si>
  <si>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</si>
  <si>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</si>
  <si>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</si>
  <si>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</si>
  <si>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</si>
  <si>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</si>
  <si>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</si>
  <si>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</si>
  <si>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</si>
  <si>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</si>
  <si>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</si>
  <si>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</si>
  <si>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</si>
  <si>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</si>
  <si>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</si>
  <si>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</si>
  <si>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</si>
  <si>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</si>
  <si>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</si>
  <si>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</si>
  <si>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</si>
  <si>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</si>
  <si>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</si>
  <si>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</si>
  <si>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</si>
  <si>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</si>
  <si>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</si>
  <si>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</si>
  <si>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</si>
  <si>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</si>
  <si>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</si>
  <si>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</si>
  <si>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</si>
  <si>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</si>
  <si>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</si>
  <si>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</si>
  <si>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</si>
  <si>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</si>
  <si>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</si>
  <si>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</si>
  <si>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</si>
  <si>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</si>
  <si>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</si>
  <si>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</si>
  <si>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</si>
  <si>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</si>
  <si>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</si>
  <si>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</si>
  <si>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</si>
  <si>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</si>
  <si>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</si>
  <si>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</si>
  <si>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</si>
  <si>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</si>
  <si>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</si>
  <si>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</si>
  <si>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</si>
  <si>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</si>
  <si>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</si>
  <si>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</si>
  <si>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</si>
  <si>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</si>
  <si>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</si>
  <si>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</si>
  <si>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</si>
  <si>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</si>
  <si>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</si>
  <si>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</si>
  <si>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</si>
  <si>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</si>
  <si>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</si>
  <si>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</si>
  <si>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</si>
  <si>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</si>
  <si>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</si>
  <si>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</si>
  <si>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</si>
  <si>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</si>
  <si>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</si>
  <si>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</si>
  <si>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</si>
  <si>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</si>
  <si>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</si>
  <si>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</si>
  <si>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</si>
  <si>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</si>
  <si>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</si>
  <si>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</si>
  <si>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</si>
  <si>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</si>
  <si>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</si>
  <si>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</si>
  <si>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</si>
  <si>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</si>
  <si>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</si>
  <si>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</si>
  <si>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</si>
  <si>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</si>
  <si>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</si>
  <si>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</si>
  <si>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</si>
  <si>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</si>
  <si>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</si>
  <si>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</si>
  <si>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</si>
  <si>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</si>
  <si>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</si>
  <si>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</si>
  <si>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</si>
  <si>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</si>
  <si>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</si>
  <si>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</si>
  <si>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</si>
  <si>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</si>
  <si>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</si>
  <si>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</si>
  <si>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</si>
  <si>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</si>
  <si>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</si>
  <si>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</si>
  <si>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</si>
  <si>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</si>
  <si>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</si>
  <si>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</si>
  <si>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</si>
  <si>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</si>
  <si>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</si>
  <si>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</si>
  <si>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</si>
  <si>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</si>
  <si>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</si>
  <si>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</si>
  <si>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</si>
  <si>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</si>
  <si>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</si>
  <si>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</si>
  <si>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</si>
  <si>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</si>
  <si>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</si>
  <si>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</si>
  <si>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</si>
  <si>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</si>
  <si>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</si>
  <si>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</si>
  <si>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</si>
  <si>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</si>
  <si>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</si>
  <si>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</si>
  <si>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</si>
  <si>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</si>
  <si>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</si>
  <si>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</si>
  <si>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</si>
  <si>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</si>
  <si>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</si>
  <si>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</si>
  <si>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</si>
  <si>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</si>
  <si>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</si>
  <si>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</si>
  <si>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</si>
  <si>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</si>
  <si>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</si>
  <si>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</si>
  <si>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</si>
  <si>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</si>
  <si>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</si>
  <si>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</si>
  <si>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</si>
  <si>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</si>
  <si>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</si>
  <si>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</si>
  <si>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</si>
  <si>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</si>
  <si>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</si>
  <si>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</si>
  <si>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</si>
  <si>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</si>
  <si>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</si>
  <si>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</si>
  <si>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</si>
  <si>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</si>
  <si>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</si>
  <si>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</si>
  <si>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</si>
  <si>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</si>
  <si>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</si>
  <si>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</si>
  <si>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</si>
  <si>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</si>
  <si>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</si>
  <si>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</si>
  <si>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</si>
  <si>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</si>
  <si>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</si>
  <si>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</si>
  <si>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</si>
  <si>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</si>
  <si>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</si>
  <si>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</si>
  <si>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</si>
  <si>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</si>
  <si>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</si>
  <si>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</si>
  <si>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</si>
  <si>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</si>
  <si>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</si>
  <si>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</si>
  <si>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</si>
  <si>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</si>
  <si>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</si>
  <si>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</si>
  <si>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</si>
  <si>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</si>
  <si>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</si>
  <si>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</si>
  <si>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</si>
  <si>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</si>
  <si>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</si>
  <si>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</si>
  <si>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</si>
  <si>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</si>
  <si>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</si>
  <si>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</si>
  <si>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</si>
  <si>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</si>
  <si>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</si>
  <si>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</si>
  <si>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</si>
  <si>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</si>
  <si>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</si>
  <si>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</si>
  <si>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</si>
  <si>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</si>
  <si>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</si>
  <si>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</si>
  <si>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</si>
  <si>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</si>
  <si>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</si>
  <si>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</si>
  <si>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</si>
  <si>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</si>
  <si>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</si>
  <si>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</si>
  <si>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</si>
  <si>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</si>
  <si>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</si>
  <si>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</si>
  <si>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</si>
  <si>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</si>
  <si>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</si>
  <si>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</si>
  <si>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</si>
  <si>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</si>
  <si>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</si>
  <si>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</si>
  <si>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</si>
  <si>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</si>
  <si>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</si>
  <si>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</si>
  <si>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</si>
  <si>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</si>
  <si>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</si>
  <si>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</si>
  <si>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</si>
  <si>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</si>
  <si>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</si>
  <si>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</si>
  <si>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</si>
  <si>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</si>
  <si>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</si>
  <si>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</si>
  <si>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</si>
  <si>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</si>
  <si>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</si>
  <si>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</si>
  <si>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</si>
  <si>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</si>
  <si>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</si>
  <si>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</si>
  <si>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</si>
  <si>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</si>
  <si>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</si>
  <si>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</si>
  <si>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</si>
  <si>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</si>
  <si>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</si>
  <si>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</si>
  <si>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</si>
  <si>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</si>
  <si>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</si>
  <si>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</si>
  <si>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</si>
  <si>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</si>
  <si>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</si>
  <si>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</si>
  <si>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</si>
  <si>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</si>
  <si>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</si>
  <si>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</si>
  <si>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</si>
  <si>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</si>
  <si>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</si>
  <si>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</si>
  <si>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</si>
  <si>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</si>
  <si>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</si>
  <si>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</si>
  <si>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</si>
  <si>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</si>
  <si>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</si>
  <si>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</si>
  <si>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</si>
  <si>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</si>
  <si>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</si>
  <si>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</si>
  <si>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</si>
  <si>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</si>
  <si>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</si>
  <si>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</si>
  <si>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</si>
  <si>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</si>
  <si>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</si>
  <si>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</si>
  <si>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</si>
  <si>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</si>
  <si>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</si>
  <si>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</si>
  <si>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</si>
  <si>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</si>
  <si>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</si>
  <si>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</si>
  <si>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</si>
  <si>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</si>
  <si>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</si>
  <si>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</si>
  <si>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</si>
  <si>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</si>
  <si>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</si>
  <si>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</si>
  <si>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</si>
  <si>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</si>
  <si>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</si>
  <si>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</si>
  <si>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</si>
  <si>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</si>
  <si>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</si>
  <si>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</si>
  <si>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</si>
  <si>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</si>
  <si>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</si>
  <si>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</si>
  <si>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</si>
  <si>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</si>
  <si>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</si>
  <si>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</si>
  <si>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</si>
  <si>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</si>
  <si>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</si>
  <si>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</si>
  <si>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</si>
  <si>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</si>
  <si>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</si>
  <si>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</si>
  <si>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</si>
  <si>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</si>
  <si>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</si>
  <si>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</si>
  <si>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</si>
  <si>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</si>
  <si>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</si>
  <si>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</si>
  <si>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</si>
  <si>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</si>
  <si>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</si>
  <si>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</si>
  <si>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</si>
  <si>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</si>
  <si>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</si>
  <si>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</si>
  <si>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</si>
  <si>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</si>
  <si>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</si>
  <si>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</si>
  <si>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</si>
  <si>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</si>
  <si>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</si>
  <si>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</si>
  <si>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</si>
  <si>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</si>
  <si>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</si>
  <si>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</si>
  <si>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</si>
  <si>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</si>
  <si>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</si>
  <si>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</si>
  <si>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</si>
  <si>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</si>
  <si>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</si>
  <si>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</si>
  <si>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</si>
  <si>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</si>
  <si>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</si>
  <si>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</si>
  <si>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</si>
  <si>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</si>
  <si>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</si>
  <si>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</si>
  <si>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</si>
  <si>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</si>
  <si>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</si>
  <si>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</si>
  <si>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</si>
  <si>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</si>
  <si>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</si>
  <si>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</si>
  <si>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</si>
  <si>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</si>
  <si>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</si>
  <si>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</si>
  <si>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</si>
  <si>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</si>
  <si>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</si>
  <si>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</si>
  <si>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</si>
  <si>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</si>
  <si>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</si>
  <si>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</si>
  <si>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</si>
  <si>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</si>
  <si>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</si>
  <si>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</si>
  <si>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</si>
  <si>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</si>
  <si>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</si>
  <si>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</si>
  <si>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</si>
  <si>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</si>
  <si>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</si>
  <si>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</si>
  <si>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</si>
  <si>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</si>
  <si>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</si>
  <si>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</si>
  <si>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</si>
  <si>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</si>
  <si>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</si>
  <si>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</si>
  <si>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</si>
  <si>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</si>
  <si>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</si>
  <si>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</si>
  <si>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</si>
  <si>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</si>
  <si>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</si>
  <si>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</si>
  <si>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</si>
  <si>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</si>
  <si>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</si>
  <si>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</si>
  <si>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</si>
  <si>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</si>
  <si>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</si>
  <si>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</si>
  <si>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</si>
  <si>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</si>
  <si>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</si>
  <si>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</si>
  <si>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</si>
  <si>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</si>
  <si>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</si>
  <si>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</si>
  <si>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</si>
  <si>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</si>
  <si>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</si>
  <si>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</si>
  <si>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</si>
  <si>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</si>
  <si>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</si>
  <si>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</si>
  <si>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</si>
  <si>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</si>
  <si>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</si>
  <si>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</si>
  <si>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</si>
  <si>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</si>
  <si>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</si>
  <si>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</si>
  <si>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</si>
  <si>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</si>
  <si>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</si>
  <si>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</si>
  <si>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</si>
  <si>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</si>
  <si>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</si>
  <si>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</si>
  <si>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</si>
  <si>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</si>
  <si>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</si>
  <si>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</si>
  <si>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</si>
  <si>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</si>
  <si>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</si>
  <si>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</si>
  <si>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</si>
  <si>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</si>
  <si>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</si>
  <si>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</si>
  <si>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</si>
  <si>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</si>
  <si>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</si>
  <si>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</si>
  <si>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</si>
  <si>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</si>
  <si>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</si>
  <si>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</si>
  <si>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</si>
  <si>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</si>
  <si>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</si>
  <si>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</si>
  <si>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</si>
  <si>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</si>
  <si>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</si>
  <si>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</si>
  <si>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</si>
  <si>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</si>
  <si>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</si>
  <si>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</si>
  <si>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</si>
  <si>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</si>
  <si>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</si>
  <si>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</si>
  <si>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</si>
  <si>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</si>
  <si>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</si>
  <si>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</si>
  <si>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</si>
  <si>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</si>
  <si>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</si>
  <si>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</si>
  <si>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</si>
  <si>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</si>
  <si>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</si>
  <si>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</si>
  <si>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</si>
  <si>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</si>
  <si>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</si>
  <si>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</si>
  <si>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</si>
  <si>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</si>
  <si>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</si>
  <si>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</si>
  <si>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</si>
  <si>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</si>
  <si>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</si>
  <si>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</si>
  <si>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</si>
  <si>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</si>
  <si>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</si>
  <si>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</si>
  <si>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</si>
  <si>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</si>
  <si>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</si>
  <si>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</si>
  <si>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</si>
  <si>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</si>
  <si>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</si>
  <si>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</si>
  <si>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</si>
  <si>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</si>
  <si>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</si>
  <si>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</si>
  <si>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</si>
  <si>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</si>
  <si>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</si>
  <si>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</si>
  <si>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</si>
  <si>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</si>
  <si>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</si>
  <si>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</si>
  <si>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</si>
  <si>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</si>
  <si>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</si>
  <si>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</si>
  <si>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</si>
  <si>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</si>
  <si>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</si>
  <si>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</si>
  <si>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</si>
  <si>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</si>
  <si>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</si>
  <si>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</si>
  <si>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</si>
  <si>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</si>
  <si>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</si>
  <si>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</si>
  <si>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</si>
  <si>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</si>
  <si>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</si>
  <si>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</si>
  <si>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</si>
  <si>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</si>
  <si>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</si>
  <si>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</si>
  <si>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</si>
  <si>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</si>
  <si>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</si>
  <si>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</si>
  <si>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</si>
  <si>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</si>
  <si>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</si>
  <si>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</si>
  <si>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</si>
  <si>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</si>
  <si>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</si>
  <si>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</si>
  <si>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</si>
  <si>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</si>
  <si>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</si>
  <si>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</si>
  <si>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</si>
  <si>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</si>
  <si>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</si>
  <si>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</si>
  <si>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</si>
  <si>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</si>
  <si>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</si>
  <si>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</si>
  <si>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</si>
  <si>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</si>
  <si>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</si>
  <si>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</si>
  <si>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</si>
  <si>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</si>
  <si>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</si>
  <si>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</si>
  <si>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</si>
  <si>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</si>
  <si>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</si>
  <si>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</si>
  <si>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</si>
  <si>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</si>
  <si>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</si>
  <si>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</si>
  <si>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</si>
  <si>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</si>
  <si>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</si>
  <si>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</si>
  <si>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</si>
  <si>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</si>
  <si>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</si>
  <si>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</si>
  <si>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</si>
  <si>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</si>
  <si>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</si>
  <si>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</si>
  <si>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</si>
  <si>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</si>
  <si>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</si>
  <si>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</si>
  <si>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</si>
  <si>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</si>
  <si>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</si>
  <si>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</si>
  <si>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</si>
  <si>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</si>
  <si>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</si>
  <si>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</si>
  <si>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</si>
  <si>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</si>
  <si>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</si>
  <si>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</si>
  <si>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</si>
  <si>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</si>
  <si>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</si>
  <si>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</si>
  <si>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</si>
  <si>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</si>
  <si>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</si>
  <si>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</si>
  <si>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</si>
  <si>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</si>
  <si>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</si>
  <si>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</si>
  <si>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</si>
  <si>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</si>
  <si>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</si>
  <si>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</si>
  <si>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</si>
  <si>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</si>
  <si>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</si>
  <si>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</si>
  <si>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</si>
  <si>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</si>
  <si>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</si>
  <si>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</si>
  <si>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</si>
  <si>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</si>
  <si>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</si>
  <si>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</si>
  <si>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</si>
  <si>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</si>
  <si>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</si>
  <si>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</si>
  <si>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</si>
  <si>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</si>
  <si>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</si>
  <si>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</si>
  <si>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</si>
  <si>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</si>
  <si>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</si>
  <si>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</si>
  <si>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</si>
  <si>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</si>
  <si>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</si>
  <si>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</si>
  <si>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</si>
  <si>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</si>
  <si>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</si>
  <si>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</si>
  <si>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</si>
  <si>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</si>
  <si>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</si>
  <si>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</si>
  <si>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</si>
  <si>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</si>
  <si>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</si>
  <si>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</si>
  <si>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</si>
  <si>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</si>
  <si>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</si>
  <si>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</si>
  <si>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</si>
  <si>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</si>
  <si>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</si>
  <si>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</si>
  <si>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</si>
  <si>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</si>
  <si>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</si>
  <si>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</si>
  <si>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</si>
  <si>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</si>
  <si>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</si>
  <si>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</si>
  <si>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</si>
  <si>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</si>
  <si>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</si>
  <si>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</si>
  <si>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</si>
  <si>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</si>
  <si>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</si>
  <si>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</si>
  <si>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</si>
  <si>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</si>
  <si>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</si>
  <si>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</si>
  <si>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</si>
  <si>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</si>
  <si>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</si>
  <si>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</si>
  <si>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</si>
  <si>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</si>
  <si>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</si>
  <si>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</si>
  <si>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</si>
  <si>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</si>
  <si>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</si>
  <si>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</si>
  <si>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</si>
  <si>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</si>
  <si>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</si>
  <si>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</si>
  <si>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</si>
  <si>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</si>
  <si>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</si>
  <si>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</si>
  <si>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</si>
  <si>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</si>
  <si>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</si>
  <si>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</si>
  <si>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</si>
  <si>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</si>
  <si>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</si>
  <si>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</si>
  <si>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</si>
  <si>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</si>
  <si>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</si>
  <si>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</si>
  <si>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</si>
  <si>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</si>
  <si>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</si>
  <si>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</si>
  <si>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</si>
  <si>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</si>
  <si>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</si>
  <si>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</si>
  <si>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</si>
  <si>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</si>
  <si>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</si>
  <si>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</si>
  <si>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</si>
  <si>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</si>
  <si>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</si>
  <si>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</si>
  <si>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</si>
  <si>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</si>
  <si>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</si>
  <si>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</si>
  <si>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</si>
  <si>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</si>
  <si>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</si>
  <si>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</si>
  <si>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</si>
  <si>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</si>
  <si>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</si>
  <si>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</si>
  <si>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</si>
  <si>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</si>
  <si>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</si>
  <si>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</si>
  <si>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</si>
  <si>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</si>
  <si>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</si>
  <si>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</si>
  <si>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</si>
  <si>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</si>
  <si>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</si>
  <si>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</si>
  <si>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</si>
  <si>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</si>
  <si>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</si>
  <si>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</si>
  <si>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</si>
  <si>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</si>
  <si>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</si>
  <si>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</si>
  <si>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</si>
  <si>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</si>
  <si>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</si>
  <si>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</si>
  <si>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</si>
  <si>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</si>
  <si>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</si>
  <si>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</si>
  <si>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</si>
  <si>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</si>
  <si>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</si>
  <si>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</si>
  <si>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</si>
  <si>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</si>
  <si>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</si>
  <si>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</si>
  <si>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</si>
  <si>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</si>
  <si>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</si>
  <si>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</si>
  <si>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</si>
  <si>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</si>
  <si>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</si>
  <si>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</si>
  <si>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</si>
  <si>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</si>
  <si>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</si>
  <si>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</si>
  <si>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</si>
  <si>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</si>
  <si>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</si>
  <si>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</si>
  <si>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</si>
  <si>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</si>
  <si>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</si>
  <si>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</si>
  <si>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</si>
  <si>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</si>
  <si>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</si>
  <si>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</si>
  <si>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</si>
  <si>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</si>
  <si>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</si>
  <si>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</si>
  <si>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</si>
  <si>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</si>
  <si>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</si>
  <si>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</si>
  <si>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</si>
  <si>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</si>
  <si>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</si>
  <si>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</si>
  <si>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</si>
  <si>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</si>
  <si>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</si>
  <si>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</si>
  <si>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</si>
  <si>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</si>
  <si>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</si>
  <si>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</si>
  <si>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</si>
  <si>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</si>
  <si>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</si>
  <si>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</si>
  <si>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</si>
  <si>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</si>
  <si>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</si>
  <si>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</si>
  <si>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</si>
  <si>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</si>
  <si>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</si>
  <si>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</si>
  <si>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</si>
  <si>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</si>
  <si>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</si>
  <si>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</si>
  <si>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</si>
  <si>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</si>
  <si>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</si>
  <si>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</si>
  <si>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</si>
  <si>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</si>
  <si>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</si>
  <si>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</si>
  <si>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</si>
  <si>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</si>
  <si>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</si>
  <si>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</si>
  <si>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</si>
  <si>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</si>
  <si>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</si>
  <si>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</si>
  <si>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</si>
  <si>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</si>
  <si>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</si>
  <si>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</si>
  <si>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</si>
  <si>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</si>
  <si>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</si>
  <si>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</si>
  <si>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</si>
  <si>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</si>
  <si>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</si>
  <si>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</si>
  <si>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</si>
  <si>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</si>
  <si>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</si>
  <si>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</si>
  <si>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</si>
  <si>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</si>
  <si>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</si>
  <si>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</si>
  <si>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</si>
  <si>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</si>
  <si>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</si>
  <si>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</si>
  <si>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</si>
  <si>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</si>
  <si>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</si>
  <si>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</si>
  <si>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</si>
  <si>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</si>
  <si>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</si>
  <si>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</si>
  <si>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</si>
  <si>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</si>
  <si>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</si>
  <si>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</si>
  <si>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</si>
  <si>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</si>
  <si>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</si>
  <si>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</si>
  <si>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</si>
  <si>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</si>
  <si>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</si>
  <si>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</si>
  <si>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</si>
  <si>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</si>
  <si>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</si>
  <si>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</si>
  <si>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</si>
  <si>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</si>
  <si>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</si>
  <si>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</si>
  <si>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</si>
  <si>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</si>
  <si>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</si>
  <si>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</si>
  <si>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</si>
  <si>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</si>
  <si>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</si>
  <si>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</si>
  <si>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</si>
  <si>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</si>
  <si>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</si>
  <si>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</si>
  <si>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</si>
  <si>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</si>
  <si>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</si>
  <si>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</si>
  <si>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</si>
  <si>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</si>
  <si>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</si>
  <si>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</si>
  <si>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</si>
  <si>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</si>
  <si>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</si>
  <si>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</si>
  <si>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</si>
  <si>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</si>
  <si>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</si>
  <si>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</si>
  <si>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</si>
  <si>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</si>
  <si>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</si>
  <si>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</si>
  <si>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</si>
  <si>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</si>
  <si>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</si>
  <si>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</si>
  <si>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</si>
  <si>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</si>
  <si>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</si>
  <si>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</si>
  <si>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</si>
  <si>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</si>
  <si>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</si>
  <si>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</si>
  <si>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</si>
  <si>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</si>
  <si>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</si>
  <si>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</si>
  <si>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</si>
  <si>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</si>
  <si>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</si>
  <si>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</si>
  <si>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</si>
  <si>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</si>
  <si>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</si>
  <si>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</si>
  <si>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</si>
  <si>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</si>
  <si>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</si>
  <si>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</si>
  <si>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</si>
  <si>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</si>
  <si>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</si>
  <si>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</si>
  <si>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</si>
  <si>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</si>
  <si>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</si>
  <si>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</si>
  <si>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</si>
  <si>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</si>
  <si>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</si>
  <si>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</si>
  <si>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</si>
  <si>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</si>
  <si>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</si>
  <si>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</si>
  <si>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</si>
  <si>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</si>
  <si>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</si>
  <si>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</si>
  <si>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</si>
  <si>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</si>
  <si>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</si>
  <si>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</si>
  <si>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</si>
  <si>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</si>
  <si>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</si>
  <si>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</si>
  <si>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</si>
  <si>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</si>
  <si>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</si>
  <si>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</si>
  <si>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</si>
  <si>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</si>
  <si>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</si>
  <si>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</si>
  <si>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</si>
  <si>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</si>
  <si>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</si>
  <si>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</si>
  <si>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</si>
  <si>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</si>
  <si>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</si>
  <si>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</si>
  <si>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</si>
  <si>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</si>
  <si>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</si>
  <si>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</si>
  <si>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</si>
  <si>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</si>
  <si>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</si>
  <si>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</si>
  <si>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</si>
  <si>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</si>
  <si>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</si>
  <si>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</si>
  <si>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</si>
  <si>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</si>
  <si>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</si>
  <si>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</si>
  <si>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</si>
  <si>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</si>
  <si>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</si>
  <si>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</si>
  <si>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</si>
  <si>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</si>
  <si>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</si>
  <si>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</si>
  <si>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</si>
  <si>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</si>
  <si>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</si>
  <si>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</si>
  <si>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</si>
  <si>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</si>
  <si>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</si>
  <si>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</si>
  <si>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</si>
  <si>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</si>
  <si>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</si>
  <si>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</si>
  <si>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</si>
  <si>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</si>
  <si>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</si>
  <si>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</si>
  <si>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</si>
  <si>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</si>
  <si>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</si>
  <si>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</si>
  <si>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</si>
  <si>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</si>
  <si>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</si>
  <si>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</si>
  <si>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</si>
  <si>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</si>
  <si>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</si>
  <si>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</si>
  <si>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</si>
  <si>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</si>
  <si>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</si>
  <si>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</si>
  <si>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</si>
  <si>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</si>
  <si>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</si>
  <si>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</si>
  <si>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</si>
  <si>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</si>
  <si>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</si>
  <si>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</si>
  <si>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</si>
  <si>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</si>
  <si>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</si>
  <si>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</si>
  <si>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</si>
  <si>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</si>
  <si>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</si>
  <si>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</si>
  <si>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</si>
  <si>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</si>
  <si>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</si>
  <si>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</si>
  <si>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</si>
  <si>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</si>
  <si>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</si>
  <si>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</si>
  <si>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</si>
  <si>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</si>
  <si>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</si>
  <si>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</si>
  <si>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</si>
  <si>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</si>
  <si>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</si>
  <si>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</si>
  <si>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</si>
  <si>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</si>
  <si>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</si>
  <si>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</si>
  <si>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</si>
  <si>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</si>
  <si>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</si>
  <si>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</si>
  <si>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</si>
  <si>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</si>
  <si>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</si>
  <si>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</si>
  <si>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</si>
  <si>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</si>
  <si>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</si>
  <si>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</si>
  <si>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</si>
  <si>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</si>
  <si>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</si>
  <si>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</si>
  <si>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</si>
  <si>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</si>
  <si>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</si>
  <si>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</si>
  <si>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</si>
  <si>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</si>
  <si>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</si>
  <si>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</si>
  <si>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</si>
  <si>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</si>
  <si>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</si>
  <si>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</si>
  <si>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</si>
  <si>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</si>
  <si>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</si>
  <si>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</si>
  <si>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</si>
  <si>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</si>
  <si>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</si>
  <si>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</si>
  <si>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</si>
  <si>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</si>
  <si>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</si>
  <si>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</si>
  <si>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</si>
  <si>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</si>
  <si>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</si>
  <si>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</si>
  <si>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</si>
  <si>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</si>
  <si>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</si>
  <si>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</si>
  <si>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</si>
  <si>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</si>
  <si>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</si>
  <si>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</si>
  <si>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</si>
  <si>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</si>
  <si>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</si>
  <si>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</si>
  <si>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</si>
  <si>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</si>
  <si>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</si>
  <si>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</si>
  <si>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</si>
  <si>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</si>
  <si>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</si>
  <si>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</si>
  <si>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</si>
  <si>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</si>
  <si>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</si>
  <si>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</si>
  <si>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</si>
  <si>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</si>
  <si>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</si>
  <si>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</si>
  <si>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</si>
  <si>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</si>
  <si>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</si>
  <si>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</si>
  <si>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</si>
  <si>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</si>
  <si>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</si>
  <si>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</si>
  <si>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</si>
  <si>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</si>
  <si>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</si>
  <si>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</si>
  <si>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</si>
  <si>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</si>
  <si>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</si>
  <si>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</si>
  <si>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</si>
  <si>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</si>
  <si>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</si>
  <si>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</si>
  <si>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</si>
  <si>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</si>
  <si>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</si>
  <si>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</si>
  <si>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</si>
  <si>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</si>
  <si>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</si>
  <si>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</si>
  <si>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</si>
  <si>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</si>
  <si>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</si>
  <si>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</si>
  <si>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</si>
  <si>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</si>
  <si>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</si>
  <si>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</si>
  <si>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</si>
  <si>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</si>
  <si>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</si>
  <si>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</si>
  <si>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</si>
  <si>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</si>
  <si>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</si>
  <si>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</si>
  <si>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</si>
  <si>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</si>
  <si>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</si>
  <si>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</si>
  <si>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</si>
  <si>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</si>
  <si>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</si>
  <si>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</si>
  <si>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</si>
  <si>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</si>
  <si>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</si>
  <si>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</si>
  <si>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</si>
  <si>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</si>
  <si>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</si>
  <si>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</si>
  <si>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</si>
  <si>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</si>
  <si>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</si>
  <si>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</si>
  <si>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</si>
  <si>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</si>
  <si>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</si>
  <si>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</si>
  <si>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</si>
  <si>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</si>
  <si>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</si>
  <si>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</si>
  <si>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</si>
  <si>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</si>
  <si>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</si>
  <si>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</si>
  <si>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</si>
  <si>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</si>
  <si>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</si>
  <si>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</si>
  <si>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</si>
  <si>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</si>
  <si>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</si>
  <si>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</si>
  <si>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</si>
  <si>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</si>
  <si>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</si>
  <si>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</si>
  <si>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</si>
  <si>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</si>
  <si>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</si>
  <si>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</si>
  <si>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</si>
  <si>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</si>
  <si>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</si>
  <si>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</si>
  <si>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</si>
  <si>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</si>
  <si>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</si>
  <si>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</si>
  <si>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</si>
  <si>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</si>
  <si>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</si>
  <si>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</si>
  <si>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</si>
  <si>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</si>
  <si>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</si>
  <si>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</si>
  <si>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</si>
  <si>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</si>
  <si>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</si>
  <si>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</si>
  <si>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</si>
  <si>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</si>
  <si>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</si>
  <si>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</si>
  <si>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</si>
  <si>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</si>
  <si>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</si>
  <si>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</si>
  <si>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</si>
  <si>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</si>
  <si>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</si>
  <si>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</si>
  <si>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</si>
  <si>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</si>
  <si>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</si>
  <si>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</si>
  <si>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</si>
  <si>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</si>
  <si>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</si>
  <si>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</si>
  <si>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</si>
  <si>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</si>
  <si>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</si>
  <si>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</si>
  <si>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</si>
  <si>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</si>
  <si>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</si>
  <si>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</si>
  <si>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</si>
  <si>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</si>
  <si>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</si>
  <si>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</si>
  <si>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</si>
  <si>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</si>
  <si>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</si>
  <si>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</si>
  <si>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</si>
  <si>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</si>
  <si>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</si>
  <si>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</si>
  <si>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</si>
  <si>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</si>
  <si>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</si>
  <si>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</si>
  <si>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</si>
  <si>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</si>
  <si>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</si>
  <si>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</si>
  <si>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</si>
  <si>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</si>
  <si>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</si>
  <si>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</si>
  <si>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</si>
  <si>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</si>
  <si>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</si>
  <si>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</si>
  <si>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</si>
  <si>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</si>
  <si>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</si>
  <si>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</si>
  <si>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</si>
  <si>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</si>
  <si>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</si>
  <si>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</si>
  <si>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</si>
  <si>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</si>
  <si>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</si>
  <si>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</si>
  <si>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</si>
  <si>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</si>
  <si>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</si>
  <si>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</si>
  <si>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</si>
  <si>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</si>
  <si>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</si>
  <si>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</si>
  <si>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</si>
  <si>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</si>
  <si>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</si>
  <si>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</si>
  <si>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</si>
  <si>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</si>
  <si>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</si>
  <si>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</si>
  <si>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</si>
  <si>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</si>
  <si>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</si>
  <si>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</si>
  <si>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</si>
  <si>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</si>
  <si>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</si>
  <si>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</si>
  <si>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</si>
  <si>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</si>
  <si>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</si>
  <si>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</si>
  <si>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</si>
  <si>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</si>
  <si>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</si>
  <si>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</si>
  <si>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</si>
  <si>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</si>
  <si>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</si>
  <si>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</si>
  <si>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</si>
  <si>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</si>
  <si>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</si>
  <si>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</si>
  <si>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</si>
  <si>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</si>
  <si>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</si>
  <si>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</si>
  <si>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</si>
  <si>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</si>
  <si>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</si>
  <si>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</si>
  <si>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</si>
  <si>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</si>
  <si>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</si>
  <si>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</si>
  <si>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</si>
  <si>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</si>
  <si>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</si>
  <si>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</si>
  <si>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</si>
  <si>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</si>
  <si>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</si>
  <si>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</si>
  <si>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</si>
  <si>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</si>
  <si>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</si>
  <si>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</si>
  <si>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</si>
  <si>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</si>
  <si>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</si>
  <si>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</si>
  <si>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</si>
  <si>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</si>
  <si>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</si>
  <si>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</si>
  <si>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</si>
  <si>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</si>
  <si>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</si>
  <si>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</si>
  <si>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</si>
  <si>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</si>
  <si>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</si>
  <si>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</si>
  <si>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</si>
  <si>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</si>
  <si>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</si>
  <si>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</si>
  <si>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</si>
  <si>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</si>
  <si>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</si>
  <si>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</si>
  <si>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</si>
  <si>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</si>
  <si>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</si>
  <si>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</si>
  <si>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</si>
  <si>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</si>
  <si>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</si>
  <si>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</si>
  <si>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</si>
  <si>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</si>
  <si>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</si>
  <si>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</si>
  <si>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</si>
  <si>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</si>
  <si>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</si>
  <si>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</si>
  <si>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</si>
  <si>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</si>
  <si>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</si>
  <si>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</si>
  <si>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</si>
  <si>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</si>
  <si>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</si>
  <si>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</si>
  <si>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</si>
  <si>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</si>
  <si>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</si>
  <si>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</si>
  <si>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</si>
  <si>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</si>
  <si>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</si>
  <si>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</si>
  <si>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</si>
  <si>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</si>
  <si>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</si>
  <si>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</si>
  <si>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</si>
  <si>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</si>
  <si>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</si>
  <si>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</si>
  <si>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</si>
  <si>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</si>
  <si>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</si>
  <si>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</si>
  <si>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</si>
  <si>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</si>
  <si>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</si>
  <si>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</si>
  <si>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</si>
  <si>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</si>
  <si>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</si>
  <si>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</si>
  <si>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</si>
  <si>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</si>
  <si>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</si>
  <si>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</si>
  <si>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</si>
  <si>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</si>
  <si>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</si>
  <si>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</si>
  <si>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</si>
  <si>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</si>
  <si>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</si>
  <si>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</si>
  <si>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</si>
  <si>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</si>
  <si>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</si>
  <si>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</si>
  <si>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</si>
  <si>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</si>
  <si>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</si>
  <si>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</si>
  <si>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</si>
  <si>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</si>
  <si>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</si>
  <si>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</si>
  <si>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</si>
  <si>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</si>
  <si>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</si>
  <si>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</si>
  <si>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</si>
  <si>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</si>
  <si>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</si>
  <si>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</si>
  <si>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</si>
  <si>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</si>
  <si>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</si>
  <si>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</si>
  <si>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</si>
  <si>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</si>
  <si>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</si>
  <si>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</si>
  <si>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</si>
  <si>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</si>
  <si>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</si>
  <si>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</si>
  <si>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</si>
  <si>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</si>
  <si>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</si>
  <si>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</si>
  <si>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</si>
  <si>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</si>
  <si>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</si>
  <si>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</si>
  <si>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</si>
  <si>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</si>
  <si>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</si>
  <si>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</si>
  <si>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</si>
  <si>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</si>
  <si>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</si>
  <si>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</si>
  <si>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</si>
  <si>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</si>
  <si>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</si>
  <si>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</si>
  <si>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</si>
  <si>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</si>
  <si>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</si>
  <si>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</si>
  <si>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</si>
  <si>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</si>
  <si>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</si>
  <si>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</si>
  <si>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</si>
  <si>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</si>
  <si>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</si>
  <si>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</si>
  <si>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</si>
  <si>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</si>
  <si>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</si>
  <si>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</si>
  <si>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</si>
  <si>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</si>
  <si>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</si>
  <si>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</si>
  <si>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</si>
  <si>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</si>
  <si>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</si>
  <si>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</si>
  <si>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</si>
  <si>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</si>
  <si>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</si>
  <si>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</si>
  <si>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</si>
  <si>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</si>
  <si>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</si>
  <si>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</si>
  <si>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</si>
  <si>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</si>
  <si>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</si>
  <si>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</si>
  <si>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</si>
  <si>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</si>
  <si>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</si>
  <si>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</si>
  <si>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</si>
  <si>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</si>
  <si>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</si>
  <si>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</si>
  <si>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</si>
  <si>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</si>
  <si>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</si>
  <si>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</si>
  <si>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</si>
  <si>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</si>
  <si>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</si>
  <si>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</si>
  <si>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</si>
  <si>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</si>
  <si>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</si>
  <si>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</si>
  <si>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</si>
  <si>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</si>
  <si>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</si>
  <si>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</si>
  <si>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</si>
  <si>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</si>
  <si>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</si>
  <si>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</si>
  <si>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</si>
  <si>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</si>
  <si>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</si>
  <si>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</si>
  <si>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</si>
  <si>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</si>
  <si>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</si>
  <si>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</si>
  <si>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</si>
  <si>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</si>
  <si>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</si>
  <si>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</si>
  <si>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</si>
  <si>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</si>
  <si>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</si>
  <si>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</si>
  <si>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</si>
  <si>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</si>
  <si>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</si>
  <si>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</si>
  <si>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</si>
  <si>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</si>
  <si>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</si>
  <si>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</si>
  <si>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</si>
  <si>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</si>
  <si>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</si>
  <si>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</si>
  <si>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</si>
  <si>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</si>
  <si>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</si>
  <si>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</si>
  <si>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</si>
  <si>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</si>
  <si>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</si>
  <si>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</si>
  <si>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</si>
  <si>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</si>
  <si>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</si>
  <si>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</si>
  <si>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</si>
  <si>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</si>
  <si>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</si>
  <si>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</si>
  <si>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</si>
  <si>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</si>
  <si>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</si>
  <si>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</si>
  <si>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</si>
  <si>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</si>
  <si>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</si>
  <si>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</si>
  <si>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</si>
  <si>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</si>
  <si>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</si>
  <si>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</si>
  <si>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</si>
  <si>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</si>
  <si>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</si>
  <si>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</si>
  <si>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</si>
  <si>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</si>
  <si>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</si>
  <si>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</si>
  <si>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</si>
  <si>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</si>
  <si>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</si>
  <si>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</si>
  <si>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</si>
  <si>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</si>
  <si>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</si>
  <si>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</si>
  <si>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</si>
  <si>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</si>
  <si>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</si>
  <si>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</si>
  <si>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</si>
  <si>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</si>
  <si>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</si>
  <si>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</si>
  <si>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</si>
  <si>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</si>
  <si>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</si>
  <si>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</si>
  <si>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</si>
  <si>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</si>
  <si>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</si>
  <si>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</si>
  <si>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</si>
  <si>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</si>
  <si>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</si>
  <si>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</si>
  <si>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</si>
  <si>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</si>
  <si>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</si>
  <si>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</si>
  <si>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</si>
  <si>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</si>
  <si>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</si>
  <si>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</si>
  <si>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</si>
  <si>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</si>
  <si>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</si>
  <si>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</si>
  <si>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</si>
  <si>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</si>
  <si>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</si>
  <si>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</si>
  <si>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</si>
  <si>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</si>
  <si>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</si>
  <si>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</si>
  <si>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</si>
  <si>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</si>
  <si>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</si>
  <si>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</si>
  <si>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</si>
  <si>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</si>
  <si>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</si>
  <si>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</si>
  <si>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</si>
  <si>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</si>
  <si>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</si>
  <si>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</si>
  <si>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</si>
  <si>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</si>
  <si>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</si>
  <si>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</si>
  <si>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</si>
  <si>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</si>
  <si>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</si>
  <si>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</si>
  <si>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</si>
  <si>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</si>
  <si>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</si>
  <si>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</si>
  <si>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</si>
  <si>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</si>
  <si>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</si>
  <si>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</si>
  <si>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</si>
  <si>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</si>
  <si>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</si>
  <si>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</si>
  <si>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</si>
  <si>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</si>
  <si>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</si>
  <si>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</si>
  <si>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</si>
  <si>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</si>
  <si>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</si>
  <si>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</si>
  <si>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</si>
  <si>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</si>
  <si>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</si>
  <si>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</si>
  <si>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</si>
  <si>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</si>
  <si>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</si>
  <si>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</si>
  <si>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</si>
  <si>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</si>
  <si>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</si>
  <si>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</si>
  <si>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</si>
  <si>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</si>
  <si>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</si>
  <si>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</si>
  <si>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</si>
  <si>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</si>
  <si>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</si>
  <si>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</si>
  <si>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</si>
  <si>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</si>
  <si>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</si>
  <si>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</si>
  <si>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</si>
  <si>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</si>
  <si>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</si>
  <si>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</si>
  <si>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</si>
  <si>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</si>
  <si>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</si>
  <si>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</si>
  <si>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</si>
  <si>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</si>
  <si>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</si>
  <si>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</si>
  <si>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</si>
  <si>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</si>
  <si>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</si>
  <si>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</si>
  <si>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</si>
  <si>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</si>
  <si>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</si>
  <si>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</si>
  <si>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</si>
  <si>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</si>
  <si>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</si>
  <si>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</si>
  <si>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</si>
  <si>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</si>
  <si>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</si>
  <si>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</si>
  <si>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</si>
  <si>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</si>
  <si>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</si>
  <si>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</si>
  <si>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</si>
  <si>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</si>
  <si>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</si>
  <si>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</si>
  <si>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</si>
  <si>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</si>
  <si>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</si>
  <si>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</si>
  <si>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</si>
  <si>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</si>
  <si>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</si>
  <si>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</si>
  <si>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</si>
  <si>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</si>
  <si>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</si>
  <si>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</si>
  <si>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</si>
  <si>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</si>
  <si>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</si>
  <si>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</si>
  <si>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</si>
  <si>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</si>
  <si>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</si>
  <si>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</si>
  <si>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</si>
  <si>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</si>
  <si>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</si>
  <si>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</si>
  <si>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</si>
  <si>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</si>
  <si>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</si>
  <si>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</si>
  <si>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</si>
  <si>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</si>
  <si>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</si>
  <si>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</si>
  <si>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</si>
  <si>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</si>
  <si>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</si>
  <si>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</si>
  <si>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</si>
  <si>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</si>
  <si>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</si>
  <si>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</si>
  <si>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</si>
  <si>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</si>
  <si>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</si>
  <si>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</si>
  <si>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</si>
  <si>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</si>
  <si>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</si>
  <si>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</si>
  <si>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</si>
  <si>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</si>
  <si>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</si>
  <si>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</si>
  <si>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</si>
  <si>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</si>
  <si>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</si>
  <si>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</si>
  <si>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</si>
  <si>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</si>
  <si>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</si>
  <si>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</si>
  <si>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</si>
  <si>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</si>
  <si>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</si>
  <si>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</si>
  <si>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</si>
  <si>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</si>
  <si>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</si>
  <si>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</si>
  <si>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</si>
  <si>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</si>
  <si>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</si>
  <si>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</si>
  <si>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</si>
  <si>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</si>
  <si>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</si>
  <si>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</si>
  <si>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</si>
  <si>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</si>
  <si>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</si>
  <si>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</si>
  <si>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</si>
  <si>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</si>
  <si>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</si>
  <si>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</si>
  <si>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</si>
  <si>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</si>
  <si>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</si>
  <si>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</si>
  <si>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</si>
  <si>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</si>
  <si>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</si>
  <si>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</si>
  <si>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</si>
  <si>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</si>
  <si>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</si>
  <si>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</si>
  <si>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</si>
  <si>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</si>
  <si>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</si>
  <si>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</si>
  <si>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</si>
  <si>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</si>
  <si>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</si>
  <si>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</si>
  <si>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</si>
  <si>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</si>
  <si>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</si>
  <si>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</si>
  <si>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</si>
  <si>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</si>
  <si>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</si>
  <si>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</si>
  <si>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</si>
  <si>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</si>
  <si>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</si>
  <si>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</si>
  <si>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</si>
  <si>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</si>
  <si>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</si>
  <si>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</si>
  <si>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</si>
  <si>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</si>
  <si>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</si>
  <si>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</si>
  <si>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</si>
  <si>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</si>
  <si>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</si>
  <si>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</si>
  <si>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</si>
  <si>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</si>
  <si>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</si>
  <si>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</si>
  <si>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</si>
  <si>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</si>
  <si>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</si>
  <si>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</si>
  <si>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</si>
  <si>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</si>
  <si>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</si>
  <si>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</si>
  <si>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</si>
  <si>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</si>
  <si>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</si>
  <si>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</si>
  <si>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</si>
  <si>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</si>
  <si>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</si>
  <si>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</si>
  <si>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</si>
  <si>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</si>
  <si>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</si>
  <si>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</si>
  <si>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</si>
  <si>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</si>
  <si>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</si>
  <si>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</si>
  <si>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</si>
  <si>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</si>
  <si>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</si>
  <si>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</si>
  <si>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</si>
  <si>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</si>
  <si>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</si>
  <si>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</si>
  <si>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</si>
  <si>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</si>
  <si>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</si>
  <si>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</si>
  <si>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</si>
  <si>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</si>
  <si>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</si>
  <si>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</si>
  <si>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</si>
  <si>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</si>
  <si>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</si>
  <si>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</si>
  <si>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</si>
  <si>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</si>
  <si>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</si>
  <si>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</si>
  <si>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</si>
  <si>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</si>
  <si>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</si>
  <si>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</si>
  <si>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</si>
  <si>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</si>
  <si>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</si>
  <si>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</si>
  <si>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</si>
  <si>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</si>
  <si>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</si>
  <si>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</si>
  <si>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</si>
  <si>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</si>
  <si>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</si>
  <si>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</si>
  <si>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</si>
  <si>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</si>
  <si>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</si>
  <si>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</si>
  <si>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</si>
  <si>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</si>
  <si>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</si>
  <si>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</si>
  <si>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</si>
  <si>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</si>
  <si>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</si>
  <si>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</si>
  <si>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</si>
  <si>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</si>
  <si>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</si>
  <si>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</si>
  <si>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</si>
  <si>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</si>
  <si>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</si>
  <si>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</si>
  <si>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</si>
  <si>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</si>
  <si>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</si>
  <si>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</si>
  <si>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</si>
  <si>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</si>
  <si>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</si>
  <si>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</si>
  <si>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</si>
  <si>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</si>
  <si>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</si>
  <si>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</si>
  <si>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</si>
  <si>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</si>
  <si>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</si>
  <si>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</si>
  <si>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</si>
  <si>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</si>
  <si>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</si>
  <si>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</si>
  <si>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</si>
  <si>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</si>
  <si>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</si>
  <si>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</si>
  <si>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</si>
  <si>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</si>
  <si>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</si>
  <si>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</si>
  <si>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</si>
  <si>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</si>
  <si>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</si>
  <si>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</si>
  <si>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</si>
  <si>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</si>
  <si>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</si>
  <si>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</si>
  <si>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</si>
  <si>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</si>
  <si>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</si>
  <si>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</si>
  <si>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</si>
  <si>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</si>
  <si>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</si>
  <si>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</si>
  <si>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</si>
  <si>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</si>
  <si>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</si>
  <si>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</si>
  <si>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</si>
  <si>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</si>
  <si>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</si>
  <si>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</si>
  <si>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</si>
  <si>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</si>
  <si>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</si>
  <si>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</si>
  <si>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</si>
  <si>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</si>
  <si>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</si>
  <si>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</si>
  <si>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</si>
  <si>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</si>
  <si>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</si>
  <si>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</si>
  <si>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</si>
  <si>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</si>
  <si>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</si>
  <si>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</si>
  <si>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</si>
  <si>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</si>
  <si>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</si>
  <si>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</si>
  <si>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</si>
  <si>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</si>
  <si>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</si>
  <si>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</si>
  <si>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</si>
  <si>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</si>
  <si>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</si>
  <si>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</si>
  <si>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</si>
  <si>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</si>
  <si>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</si>
  <si>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</si>
  <si>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</si>
  <si>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</si>
  <si>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</si>
  <si>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</si>
  <si>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</si>
  <si>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</si>
  <si>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</si>
  <si>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</si>
  <si>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</si>
  <si>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</si>
  <si>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</si>
  <si>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</si>
  <si>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</si>
  <si>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</si>
  <si>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</si>
  <si>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</si>
  <si>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</si>
  <si>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</si>
  <si>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</si>
  <si>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</si>
  <si>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</si>
  <si>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</si>
  <si>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</si>
  <si>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</si>
  <si>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</si>
  <si>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</si>
  <si>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</si>
  <si>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</si>
  <si>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</si>
  <si>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</si>
  <si>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</si>
  <si>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</si>
  <si>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</si>
  <si>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</si>
  <si>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</si>
  <si>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</si>
  <si>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</si>
  <si>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</si>
  <si>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</si>
  <si>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</si>
  <si>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</si>
  <si>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</si>
  <si>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</si>
  <si>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</si>
  <si>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</si>
  <si>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</si>
  <si>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</si>
  <si>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</si>
  <si>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</si>
  <si>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</si>
  <si>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</si>
  <si>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</si>
  <si>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</si>
  <si>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</si>
  <si>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</si>
  <si>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</si>
  <si>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</si>
  <si>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</si>
  <si>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</si>
  <si>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</si>
  <si>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</si>
  <si>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</si>
  <si>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</si>
  <si>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</si>
  <si>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</si>
  <si>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</si>
  <si>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</si>
  <si>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</si>
  <si>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</si>
  <si>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</si>
  <si>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</si>
  <si>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</si>
  <si>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</si>
  <si>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</si>
  <si>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</si>
  <si>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</si>
  <si>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</si>
  <si>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</si>
  <si>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</si>
  <si>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</si>
  <si>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</si>
  <si>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</si>
  <si>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</si>
  <si>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</si>
  <si>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</si>
  <si>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</si>
  <si>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</si>
  <si>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</si>
  <si>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</si>
  <si>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</si>
  <si>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</si>
  <si>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</si>
  <si>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</si>
  <si>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</si>
  <si>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</si>
  <si>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</si>
  <si>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</si>
  <si>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</si>
  <si>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</si>
  <si>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</si>
  <si>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</si>
  <si>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</si>
  <si>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</si>
  <si>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</si>
  <si>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</si>
  <si>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</si>
  <si>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</si>
  <si>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</si>
  <si>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</si>
  <si>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</si>
  <si>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</si>
  <si>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</si>
  <si>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</si>
  <si>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</si>
  <si>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</si>
  <si>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</si>
  <si>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</si>
  <si>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</si>
  <si>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</si>
  <si>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</si>
  <si>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</si>
  <si>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</si>
  <si>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</si>
  <si>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</si>
  <si>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</si>
  <si>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</si>
  <si>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</si>
  <si>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</si>
  <si>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</si>
  <si>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</si>
  <si>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</si>
  <si>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</si>
  <si>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</si>
  <si>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</si>
  <si>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</si>
  <si>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</si>
  <si>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</si>
  <si>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</si>
  <si>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</si>
  <si>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</si>
  <si>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</si>
  <si>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</si>
  <si>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</si>
  <si>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</si>
  <si>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</si>
  <si>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</si>
  <si>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</si>
  <si>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</si>
  <si>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</si>
  <si>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</si>
  <si>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</si>
  <si>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</si>
  <si>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</si>
  <si>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</si>
  <si>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</si>
  <si>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</si>
  <si>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</si>
  <si>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</si>
  <si>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</si>
  <si>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</si>
  <si>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</si>
  <si>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</si>
  <si>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</si>
  <si>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</si>
  <si>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</si>
  <si>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</si>
  <si>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</si>
  <si>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</si>
  <si>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</si>
  <si>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</si>
  <si>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</si>
  <si>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</si>
  <si>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</si>
  <si>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</si>
  <si>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</si>
  <si>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</si>
  <si>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</si>
  <si>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</si>
  <si>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</si>
  <si>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</si>
  <si>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</si>
  <si>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</si>
  <si>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</si>
  <si>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</si>
  <si>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</si>
  <si>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</si>
  <si>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</si>
  <si>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</si>
  <si>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</si>
  <si>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</si>
  <si>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</si>
  <si>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</si>
  <si>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</si>
  <si>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</si>
  <si>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</si>
  <si>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</si>
  <si>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</si>
  <si>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</si>
  <si>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</si>
  <si>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</si>
  <si>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</si>
  <si>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</si>
  <si>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</si>
  <si>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</si>
  <si>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</si>
  <si>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</si>
  <si>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</si>
  <si>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</si>
  <si>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</si>
  <si>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</si>
  <si>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</si>
  <si>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</si>
  <si>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</si>
  <si>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</si>
  <si>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</si>
  <si>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</si>
  <si>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</si>
  <si>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</si>
  <si>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</si>
  <si>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</si>
  <si>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</si>
  <si>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</si>
  <si>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</si>
  <si>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</si>
  <si>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</si>
  <si>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</si>
  <si>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</si>
  <si>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</si>
  <si>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</si>
  <si>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</si>
  <si>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</si>
  <si>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</si>
  <si>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</si>
  <si>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</si>
  <si>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</si>
  <si>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</si>
  <si>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</si>
  <si>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</si>
  <si>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</si>
  <si>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</si>
  <si>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</si>
  <si>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</si>
  <si>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</si>
  <si>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</si>
  <si>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</si>
  <si>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</si>
  <si>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</si>
  <si>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</si>
  <si>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</si>
  <si>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</si>
  <si>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</si>
  <si>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</si>
  <si>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</si>
  <si>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</si>
  <si>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</si>
  <si>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</si>
  <si>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</si>
  <si>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</si>
  <si>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</si>
  <si>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</si>
  <si>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</si>
  <si>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</si>
  <si>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</si>
  <si>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</si>
  <si>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</si>
  <si>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</si>
  <si>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</si>
  <si>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</si>
  <si>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</si>
  <si>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</si>
  <si>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</si>
  <si>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</si>
  <si>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</si>
  <si>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</si>
  <si>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</si>
  <si>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</si>
  <si>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</si>
  <si>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</si>
  <si>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</si>
  <si>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</si>
  <si>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</si>
  <si>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</si>
  <si>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</si>
  <si>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</si>
  <si>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</si>
  <si>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</si>
  <si>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</si>
  <si>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</si>
  <si>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</si>
  <si>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</si>
  <si>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</si>
  <si>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</si>
  <si>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</si>
  <si>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</si>
  <si>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</si>
  <si>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</si>
  <si>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</si>
  <si>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</si>
  <si>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</si>
  <si>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</si>
  <si>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</si>
  <si>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</si>
  <si>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</si>
  <si>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</si>
  <si>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</si>
  <si>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</si>
  <si>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</si>
  <si>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</si>
  <si>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</si>
  <si>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</si>
  <si>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</si>
  <si>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</si>
  <si>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</si>
  <si>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</si>
  <si>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</si>
  <si>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</si>
  <si>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</si>
  <si>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</si>
  <si>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</si>
  <si>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</si>
  <si>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</si>
  <si>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</si>
  <si>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</si>
  <si>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</si>
  <si>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</si>
  <si>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</si>
  <si>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</si>
  <si>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</si>
  <si>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</si>
  <si>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</si>
  <si>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</si>
  <si>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</si>
  <si>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</si>
  <si>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</si>
  <si>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</si>
  <si>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</si>
  <si>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</si>
  <si>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</si>
  <si>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</si>
  <si>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</si>
  <si>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</si>
  <si>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</si>
  <si>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</si>
  <si>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</si>
  <si>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</si>
  <si>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</si>
  <si>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</si>
  <si>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</si>
  <si>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</si>
  <si>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</si>
  <si>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</si>
  <si>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</si>
  <si>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</si>
  <si>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</si>
  <si>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</si>
  <si>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</si>
  <si>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</si>
  <si>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</si>
  <si>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</si>
  <si>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</si>
  <si>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</si>
  <si>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</si>
  <si>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</si>
  <si>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</si>
  <si>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</si>
  <si>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</si>
  <si>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</si>
  <si>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</si>
  <si>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</si>
  <si>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</si>
  <si>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</si>
  <si>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</si>
  <si>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</si>
  <si>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</si>
  <si>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</si>
  <si>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</si>
  <si>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</si>
  <si>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</si>
  <si>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</si>
  <si>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</si>
  <si>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</si>
  <si>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</si>
  <si>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</si>
  <si>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</si>
  <si>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</si>
  <si>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</si>
  <si>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</si>
  <si>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</si>
  <si>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</si>
  <si>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</si>
  <si>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</si>
  <si>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</si>
  <si>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</si>
  <si>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</si>
  <si>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</si>
  <si>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</si>
  <si>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</si>
  <si>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</si>
  <si>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</si>
  <si>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</si>
  <si>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</si>
  <si>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</si>
  <si>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</si>
  <si>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</si>
  <si>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</si>
  <si>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</si>
  <si>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</si>
  <si>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</si>
  <si>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</si>
  <si>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</si>
  <si>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</si>
  <si>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</si>
  <si>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</si>
  <si>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</si>
  <si>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</si>
  <si>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</si>
  <si>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</si>
  <si>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</si>
  <si>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</si>
  <si>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</si>
  <si>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</si>
  <si>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</si>
  <si>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</si>
  <si>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</si>
  <si>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</si>
  <si>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</si>
  <si>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</si>
  <si>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</si>
  <si>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</si>
  <si>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</si>
  <si>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</si>
  <si>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</si>
  <si>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</si>
  <si>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</si>
  <si>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</si>
  <si>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</si>
  <si>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</si>
  <si>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</si>
  <si>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</si>
  <si>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</si>
  <si>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</si>
  <si>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</si>
  <si>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</si>
  <si>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</si>
  <si>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</si>
  <si>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</si>
  <si>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</si>
  <si>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</si>
  <si>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</si>
  <si>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</si>
  <si>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</si>
  <si>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</si>
  <si>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</si>
  <si>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</si>
  <si>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</si>
  <si>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</si>
  <si>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</si>
  <si>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</si>
  <si>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</si>
  <si>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</si>
  <si>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</si>
  <si>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</si>
  <si>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</si>
  <si>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</si>
  <si>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</si>
  <si>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</si>
  <si>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</si>
  <si>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</si>
  <si>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</si>
  <si>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</si>
  <si>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</si>
  <si>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</si>
  <si>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</si>
  <si>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</si>
  <si>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</si>
  <si>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</si>
  <si>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</si>
  <si>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</si>
  <si>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</si>
  <si>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</si>
  <si>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</si>
  <si>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</si>
  <si>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</si>
  <si>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</si>
  <si>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</si>
  <si>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</si>
  <si>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</si>
  <si>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</si>
  <si>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</si>
  <si>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</si>
  <si>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</si>
  <si>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</si>
  <si>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</si>
  <si>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</si>
  <si>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</si>
  <si>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</si>
  <si>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</si>
  <si>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</si>
  <si>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</si>
  <si>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</si>
  <si>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</si>
  <si>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</si>
  <si>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</si>
  <si>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</si>
  <si>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</si>
  <si>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</si>
  <si>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</si>
  <si>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</si>
  <si>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</si>
  <si>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</si>
  <si>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</si>
  <si>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</si>
  <si>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</si>
  <si>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</si>
  <si>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</si>
  <si>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</si>
  <si>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</si>
  <si>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</si>
  <si>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</si>
  <si>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</si>
  <si>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</si>
  <si>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</si>
  <si>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</si>
  <si>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</si>
  <si>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</si>
  <si>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</si>
  <si>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</si>
  <si>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</si>
  <si>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</si>
  <si>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</si>
  <si>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</si>
  <si>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</si>
  <si>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</si>
  <si>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</si>
  <si>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</si>
  <si>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</si>
  <si>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</si>
  <si>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</si>
  <si>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</si>
  <si>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</si>
  <si>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</si>
  <si>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</si>
  <si>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</si>
  <si>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</si>
  <si>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</si>
  <si>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</si>
  <si>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</si>
  <si>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</si>
  <si>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</si>
  <si>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</si>
  <si>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</si>
  <si>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</si>
  <si>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</si>
  <si>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</si>
  <si>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</si>
  <si>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</si>
  <si>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</si>
  <si>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</si>
  <si>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</si>
  <si>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</si>
  <si>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</si>
  <si>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</si>
  <si>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</si>
  <si>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</si>
  <si>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</si>
  <si>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</si>
  <si>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</si>
  <si>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</si>
  <si>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</si>
  <si>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</si>
  <si>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</si>
  <si>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</si>
  <si>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</si>
  <si>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</si>
  <si>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</si>
  <si>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</si>
  <si>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</si>
  <si>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</si>
  <si>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</si>
  <si>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</si>
  <si>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</si>
  <si>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</si>
  <si>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</si>
  <si>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</si>
  <si>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</si>
  <si>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</si>
  <si>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</si>
  <si>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</si>
  <si>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</si>
  <si>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</si>
  <si>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</si>
  <si>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</si>
  <si>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</si>
  <si>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</si>
  <si>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</si>
  <si>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</si>
  <si>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</si>
  <si>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</si>
  <si>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</si>
  <si>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</si>
  <si>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</si>
  <si>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</si>
  <si>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</si>
  <si>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</si>
  <si>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</si>
  <si>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</si>
  <si>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</si>
  <si>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</si>
  <si>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</si>
  <si>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</si>
  <si>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</si>
  <si>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</si>
  <si>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</si>
  <si>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</si>
  <si>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</si>
  <si>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</si>
  <si>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</si>
  <si>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</si>
  <si>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</si>
  <si>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</si>
  <si>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</si>
  <si>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</si>
  <si>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</si>
  <si>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</si>
  <si>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</si>
  <si>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</si>
  <si>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</si>
  <si>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</si>
  <si>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</si>
  <si>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</si>
  <si>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</si>
  <si>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</si>
  <si>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</si>
  <si>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</si>
  <si>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</si>
  <si>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</si>
  <si>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</si>
  <si>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</si>
  <si>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</si>
  <si>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</si>
  <si>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</si>
  <si>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</si>
  <si>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</si>
  <si>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</si>
  <si>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</si>
  <si>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</si>
  <si>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</si>
  <si>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</si>
  <si>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</si>
  <si>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</si>
  <si>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</si>
  <si>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</si>
  <si>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</si>
  <si>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</si>
  <si>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</si>
  <si>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</si>
  <si>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</si>
  <si>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</si>
  <si>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</si>
  <si>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</si>
  <si>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</si>
  <si>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</si>
  <si>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</si>
  <si>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</si>
  <si>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</si>
  <si>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</si>
  <si>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</si>
  <si>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</si>
  <si>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</si>
  <si>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</si>
  <si>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</si>
  <si>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</si>
  <si>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</si>
  <si>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</si>
  <si>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</si>
  <si>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</si>
  <si>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</si>
  <si>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</si>
  <si>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</si>
  <si>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</si>
  <si>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</si>
  <si>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</si>
  <si>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</si>
  <si>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</si>
  <si>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</si>
  <si>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</si>
  <si>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</si>
  <si>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</si>
  <si>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</si>
  <si>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</si>
  <si>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</si>
  <si>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</si>
  <si>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</si>
  <si>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</si>
  <si>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</si>
  <si>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</si>
  <si>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</si>
  <si>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</si>
  <si>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</si>
  <si>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</si>
  <si>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</si>
  <si>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</si>
  <si>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</si>
  <si>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</si>
  <si>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</si>
  <si>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</si>
  <si>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</si>
  <si>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</si>
  <si>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</si>
  <si>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</si>
  <si>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</si>
  <si>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</si>
  <si>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</si>
  <si>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</si>
  <si>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</si>
  <si>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</si>
  <si>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</si>
  <si>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</si>
  <si>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</si>
  <si>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</si>
  <si>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</si>
  <si>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</si>
  <si>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</si>
  <si>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</si>
  <si>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</si>
  <si>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</si>
  <si>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</si>
  <si>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</si>
  <si>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</si>
  <si>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</si>
  <si>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</si>
  <si>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</si>
  <si>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</si>
  <si>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</si>
  <si>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</si>
  <si>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</si>
  <si>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</si>
  <si>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</si>
  <si>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</si>
  <si>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</si>
  <si>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</si>
  <si>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</si>
  <si>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</si>
  <si>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</si>
  <si>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</si>
  <si>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</si>
  <si>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</si>
  <si>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</si>
  <si>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</si>
  <si>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</si>
  <si>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</si>
  <si>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</si>
  <si>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</si>
  <si>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</si>
  <si>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</si>
  <si>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</si>
  <si>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</si>
  <si>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</si>
  <si>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</si>
  <si>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</si>
  <si>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</si>
  <si>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</si>
  <si>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</si>
  <si>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</si>
  <si>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</si>
  <si>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</si>
  <si>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</si>
  <si>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</si>
  <si>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</si>
  <si>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</si>
  <si>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</si>
  <si>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</si>
  <si>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</si>
  <si>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</si>
  <si>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</si>
  <si>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</si>
  <si>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</si>
  <si>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</si>
  <si>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</si>
  <si>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</si>
  <si>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</si>
  <si>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</si>
  <si>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</si>
  <si>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</si>
  <si>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</si>
  <si>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</si>
  <si>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</si>
  <si>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</si>
  <si>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</si>
  <si>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</si>
  <si>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</si>
  <si>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</si>
  <si>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</si>
  <si>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</si>
  <si>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</si>
  <si>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</si>
  <si>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</si>
  <si>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</si>
  <si>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</si>
  <si>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</si>
  <si>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</si>
  <si>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</si>
  <si>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</si>
  <si>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</si>
  <si>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</si>
  <si>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</si>
  <si>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</si>
  <si>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</si>
  <si>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</si>
  <si>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</si>
  <si>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</si>
  <si>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</si>
  <si>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</si>
  <si>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</si>
  <si>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</si>
  <si>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</si>
  <si>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</si>
  <si>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</si>
  <si>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</si>
  <si>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</si>
  <si>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</si>
  <si>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</si>
  <si>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</si>
  <si>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</si>
  <si>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</si>
  <si>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</si>
  <si>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</si>
  <si>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</si>
  <si>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</si>
  <si>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</si>
  <si>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</si>
  <si>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</si>
  <si>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</si>
  <si>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</si>
  <si>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</si>
  <si>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</si>
  <si>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</si>
  <si>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</si>
  <si>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</si>
  <si>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</si>
  <si>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</si>
  <si>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</si>
  <si>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</si>
  <si>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</si>
  <si>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</si>
  <si>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</si>
  <si>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</si>
  <si>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</si>
  <si>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</si>
  <si>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</si>
  <si>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</si>
  <si>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</si>
  <si>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</si>
  <si>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</si>
  <si>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</si>
  <si>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</si>
  <si>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</si>
  <si>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</si>
  <si>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</si>
  <si>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</si>
  <si>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</si>
  <si>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</si>
  <si>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</si>
  <si>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</si>
  <si>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</si>
  <si>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</si>
  <si>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</si>
  <si>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</si>
  <si>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</si>
  <si>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</si>
  <si>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</si>
  <si>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</si>
  <si>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</si>
  <si>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</si>
  <si>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</si>
  <si>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</si>
  <si>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</si>
  <si>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</si>
  <si>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</si>
  <si>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</si>
  <si>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</si>
  <si>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</si>
  <si>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</si>
  <si>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</si>
  <si>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</si>
  <si>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</si>
  <si>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</si>
  <si>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</si>
  <si>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</si>
  <si>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</si>
  <si>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</si>
  <si>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</si>
  <si>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</si>
  <si>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</si>
  <si>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</si>
  <si>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</si>
  <si>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</si>
  <si>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</si>
  <si>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</si>
  <si>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</si>
  <si>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</si>
  <si>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</si>
  <si>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</si>
  <si>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</si>
  <si>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</si>
  <si>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</si>
  <si>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</si>
  <si>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</si>
  <si>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</si>
  <si>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</si>
  <si>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</si>
  <si>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</si>
  <si>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</si>
  <si>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</si>
  <si>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</si>
  <si>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</si>
  <si>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</si>
  <si>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</si>
  <si>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</si>
  <si>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</si>
  <si>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</si>
  <si>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</si>
  <si>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</si>
  <si>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</si>
  <si>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</si>
  <si>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</si>
  <si>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</si>
  <si>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</si>
  <si>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</si>
  <si>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</si>
  <si>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</si>
  <si>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</si>
  <si>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</si>
  <si>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</si>
  <si>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</si>
  <si>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</si>
  <si>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</si>
  <si>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</si>
  <si>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</si>
  <si>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</si>
  <si>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</si>
  <si>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</si>
  <si>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</si>
  <si>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</si>
  <si>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</si>
  <si>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</si>
  <si>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</si>
  <si>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</si>
  <si>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</si>
  <si>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</si>
  <si>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</si>
  <si>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</si>
  <si>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</si>
  <si>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</si>
  <si>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</si>
  <si>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</si>
  <si>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</si>
  <si>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</si>
  <si>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</si>
  <si>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</si>
  <si>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</si>
  <si>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</si>
  <si>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</si>
  <si>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</si>
  <si>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</si>
  <si>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</si>
  <si>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</si>
  <si>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</si>
  <si>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</si>
  <si>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</si>
  <si>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</si>
  <si>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</si>
  <si>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</si>
  <si>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</si>
  <si>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</si>
  <si>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</si>
  <si>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</si>
  <si>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</si>
  <si>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</si>
  <si>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</si>
  <si>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</si>
  <si>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</si>
  <si>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</si>
  <si>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</si>
  <si>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</si>
  <si>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</si>
  <si>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</si>
  <si>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</si>
  <si>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</si>
  <si>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</si>
  <si>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</si>
  <si>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</si>
  <si>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</si>
  <si>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</si>
  <si>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</si>
  <si>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</si>
  <si>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</si>
  <si>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</si>
  <si>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</si>
  <si>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</si>
  <si>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</si>
  <si>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</si>
  <si>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</si>
  <si>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</si>
  <si>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</si>
  <si>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</si>
  <si>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</si>
  <si>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</si>
  <si>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</si>
  <si>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</si>
  <si>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</si>
  <si>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</si>
  <si>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</si>
  <si>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</si>
  <si>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</si>
  <si>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</si>
  <si>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</si>
  <si>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</si>
  <si>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</si>
  <si>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</si>
  <si>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</si>
  <si>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</si>
  <si>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</si>
  <si>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</si>
  <si>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</si>
  <si>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</si>
  <si>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</si>
  <si>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</si>
  <si>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</si>
  <si>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</si>
  <si>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</si>
  <si>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</si>
  <si>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</si>
  <si>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</si>
  <si>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</si>
  <si>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</si>
  <si>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</si>
  <si>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</si>
  <si>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</si>
  <si>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</si>
  <si>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</si>
  <si>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</si>
  <si>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</si>
  <si>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</si>
  <si>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</si>
  <si>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</si>
  <si>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</si>
  <si>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</si>
  <si>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</si>
  <si>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</si>
  <si>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</si>
  <si>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</si>
  <si>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</si>
  <si>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</si>
  <si>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</si>
  <si>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</si>
  <si>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</si>
  <si>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</si>
  <si>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</si>
  <si>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</si>
  <si>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</si>
  <si>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</si>
  <si>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</si>
  <si>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</si>
  <si>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</si>
  <si>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</si>
  <si>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</si>
  <si>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</si>
  <si>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</si>
  <si>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</si>
  <si>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</si>
  <si>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</si>
  <si>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</si>
  <si>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</si>
  <si>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</si>
  <si>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</si>
  <si>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</si>
  <si>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</si>
  <si>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</si>
  <si>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</si>
  <si>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</si>
  <si>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</si>
  <si>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</si>
  <si>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</si>
  <si>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</si>
  <si>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</si>
  <si>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</si>
  <si>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</si>
  <si>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</si>
  <si>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</si>
  <si>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</si>
  <si>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</si>
  <si>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</si>
  <si>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</si>
  <si>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</si>
  <si>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</si>
  <si>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</si>
  <si>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</si>
  <si>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</si>
  <si>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</si>
  <si>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</si>
  <si>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</si>
  <si>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</si>
  <si>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</si>
  <si>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</si>
  <si>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</si>
  <si>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</si>
  <si>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</si>
  <si>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</si>
  <si>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</si>
  <si>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</si>
  <si>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</si>
  <si>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</si>
  <si>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</si>
  <si>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</si>
  <si>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</si>
  <si>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</si>
  <si>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</si>
  <si>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</si>
  <si>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</si>
  <si>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</si>
  <si>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</si>
  <si>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</si>
  <si>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</si>
  <si>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</si>
  <si>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</si>
  <si>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</si>
  <si>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</si>
  <si>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</si>
  <si>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</si>
  <si>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</si>
  <si>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</si>
  <si>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</si>
  <si>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</si>
  <si>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</si>
  <si>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</si>
  <si>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</si>
  <si>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</si>
  <si>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</si>
  <si>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</si>
  <si>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</si>
  <si>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</si>
  <si>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</si>
  <si>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</si>
  <si>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</si>
  <si>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</si>
  <si>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</si>
  <si>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</si>
  <si>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</si>
  <si>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</si>
  <si>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</si>
  <si>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</si>
  <si>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</si>
  <si>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</si>
  <si>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</si>
  <si>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</si>
  <si>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</si>
  <si>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</si>
  <si>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</si>
  <si>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</si>
  <si>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</si>
  <si>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</si>
  <si>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</si>
  <si>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</si>
  <si>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</si>
  <si>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</si>
  <si>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</si>
  <si>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</si>
  <si>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</si>
  <si>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</si>
  <si>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</si>
  <si>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</si>
  <si>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</si>
  <si>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</si>
  <si>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</si>
  <si>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</si>
  <si>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</si>
  <si>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</si>
  <si>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</si>
  <si>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</si>
  <si>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</si>
  <si>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</si>
  <si>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</si>
  <si>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</si>
  <si>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</si>
  <si>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</si>
  <si>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</si>
  <si>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</si>
  <si>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</si>
  <si>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</si>
  <si>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</si>
  <si>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</si>
  <si>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</si>
  <si>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</si>
  <si>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</si>
  <si>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</si>
  <si>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</si>
  <si>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</si>
  <si>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</si>
  <si>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</si>
  <si>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</si>
  <si>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</si>
  <si>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</si>
  <si>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</si>
  <si>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</si>
  <si>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</si>
  <si>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</si>
  <si>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</si>
  <si>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</si>
  <si>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</si>
  <si>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</si>
  <si>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</si>
  <si>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</si>
  <si>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</si>
  <si>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</si>
  <si>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</si>
  <si>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</si>
  <si>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</si>
  <si>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</si>
  <si>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</si>
  <si>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</si>
  <si>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</si>
  <si>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</si>
  <si>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</si>
  <si>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</si>
  <si>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</si>
  <si>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</si>
  <si>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</si>
  <si>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</si>
  <si>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</si>
  <si>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</si>
  <si>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</si>
  <si>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</si>
  <si>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</si>
  <si>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</si>
  <si>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</si>
  <si>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</si>
  <si>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</si>
  <si>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</si>
  <si>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</si>
  <si>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</si>
  <si>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</si>
  <si>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</si>
  <si>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</si>
  <si>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</si>
  <si>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</si>
  <si>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</si>
  <si>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</si>
  <si>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</si>
  <si>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</si>
  <si>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</si>
  <si>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</si>
  <si>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</si>
  <si>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</si>
  <si>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</si>
  <si>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</si>
  <si>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</si>
  <si>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</si>
  <si>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</si>
  <si>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</si>
  <si>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</si>
  <si>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</si>
  <si>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</si>
  <si>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</si>
  <si>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</si>
  <si>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</si>
  <si>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</si>
  <si>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</si>
  <si>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</si>
  <si>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</si>
  <si>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</si>
  <si>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</si>
  <si>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</si>
  <si>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</si>
  <si>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</si>
  <si>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</si>
  <si>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</si>
  <si>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</si>
  <si>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</si>
  <si>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</si>
  <si>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</si>
  <si>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</si>
  <si>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</si>
  <si>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</si>
  <si>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</si>
  <si>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</si>
  <si>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</si>
  <si>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</si>
  <si>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</si>
  <si>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</si>
  <si>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</si>
  <si>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</si>
  <si>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</si>
  <si>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</si>
  <si>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</si>
  <si>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</si>
  <si>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</si>
  <si>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</si>
  <si>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</si>
  <si>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</si>
  <si>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</si>
  <si>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</si>
  <si>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</si>
  <si>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</si>
  <si>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</si>
  <si>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</si>
  <si>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</si>
  <si>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</si>
  <si>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</si>
  <si>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</si>
  <si>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</si>
  <si>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</si>
  <si>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</si>
  <si>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</si>
  <si>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</si>
  <si>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</si>
  <si>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</si>
  <si>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</si>
  <si>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</si>
  <si>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</si>
  <si>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</si>
  <si>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</si>
  <si>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</si>
  <si>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</si>
  <si>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</si>
  <si>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</si>
  <si>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</si>
  <si>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</si>
  <si>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</si>
  <si>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</si>
  <si>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</si>
  <si>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</si>
  <si>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</si>
  <si>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</si>
  <si>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</si>
  <si>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</si>
  <si>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</si>
  <si>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</si>
  <si>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</si>
  <si>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</si>
  <si>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</si>
  <si>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</si>
  <si>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</si>
  <si>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</si>
  <si>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</si>
  <si>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</si>
  <si>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</si>
  <si>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</si>
  <si>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</si>
  <si>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</si>
  <si>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</si>
  <si>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</si>
  <si>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</si>
  <si>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</si>
  <si>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</si>
  <si>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</si>
  <si>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</si>
  <si>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</si>
  <si>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</si>
  <si>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</si>
  <si>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</si>
  <si>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</si>
  <si>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</si>
  <si>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</si>
  <si>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</si>
  <si>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</si>
  <si>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</si>
  <si>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</si>
  <si>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</si>
  <si>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</si>
  <si>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</si>
  <si>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</si>
  <si>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</si>
  <si>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</si>
  <si>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</si>
  <si>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</si>
  <si>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</si>
  <si>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</si>
  <si>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</si>
  <si>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</si>
  <si>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</si>
  <si>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</si>
  <si>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</si>
  <si>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</si>
  <si>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</si>
  <si>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</si>
  <si>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</si>
  <si>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</si>
  <si>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</si>
  <si>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</si>
  <si>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</si>
  <si>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</si>
  <si>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</si>
  <si>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</si>
  <si>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</si>
  <si>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</si>
  <si>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</si>
  <si>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</si>
  <si>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</si>
  <si>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</si>
  <si>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</si>
  <si>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</si>
  <si>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</si>
  <si>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</si>
  <si>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</si>
  <si>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</si>
  <si>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</si>
  <si>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</si>
  <si>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</si>
  <si>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</si>
  <si>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</si>
  <si>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</si>
  <si>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</si>
  <si>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</si>
  <si>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</si>
  <si>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</si>
  <si>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</si>
  <si>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</si>
  <si>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</si>
  <si>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</si>
  <si>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</si>
  <si>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</si>
  <si>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</si>
  <si>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</si>
  <si>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</si>
  <si>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</si>
  <si>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</si>
  <si>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</si>
  <si>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</si>
  <si>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</si>
  <si>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</si>
  <si>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</si>
  <si>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</si>
  <si>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</si>
  <si>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</si>
  <si>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</si>
  <si>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</si>
  <si>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</si>
  <si>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</si>
  <si>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</si>
  <si>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</si>
  <si>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</si>
  <si>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</si>
  <si>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</si>
  <si>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</si>
  <si>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</si>
  <si>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</si>
  <si>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</si>
  <si>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</si>
  <si>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</si>
  <si>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</si>
  <si>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</si>
  <si>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</si>
  <si>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</si>
  <si>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</si>
  <si>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</si>
  <si>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</si>
  <si>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</si>
  <si>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</si>
  <si>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</si>
  <si>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</si>
  <si>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</si>
  <si>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</si>
  <si>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</si>
  <si>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</si>
  <si>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</si>
  <si>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</si>
  <si>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</si>
  <si>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</si>
  <si>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</si>
  <si>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</si>
  <si>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</si>
  <si>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</si>
  <si>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</si>
  <si>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</si>
  <si>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</si>
  <si>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</si>
  <si>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</si>
  <si>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</si>
  <si>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</si>
  <si>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</si>
  <si>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</si>
  <si>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</si>
  <si>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</si>
  <si>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</si>
  <si>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</si>
  <si>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</si>
  <si>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</si>
  <si>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</si>
  <si>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</si>
  <si>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</si>
  <si>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</si>
  <si>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</si>
  <si>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</si>
  <si>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</si>
  <si>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</si>
  <si>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</si>
  <si>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</si>
  <si>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</si>
  <si>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</si>
  <si>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</si>
  <si>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</si>
  <si>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</si>
  <si>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</si>
  <si>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</si>
  <si>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</si>
  <si>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</si>
  <si>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</si>
  <si>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</si>
  <si>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</si>
  <si>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</si>
  <si>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</si>
  <si>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</si>
  <si>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</si>
  <si>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</si>
  <si>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</si>
  <si>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</si>
  <si>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</si>
  <si>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</si>
  <si>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</si>
  <si>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</si>
  <si>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</si>
  <si>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</si>
  <si>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</si>
  <si>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</si>
  <si>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</si>
  <si>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</si>
  <si>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</si>
  <si>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</si>
  <si>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</si>
  <si>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</si>
  <si>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</si>
  <si>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</si>
  <si>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</si>
  <si>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</si>
  <si>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</si>
  <si>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</si>
  <si>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</si>
  <si>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</si>
  <si>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</si>
  <si>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</si>
  <si>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</si>
  <si>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</si>
  <si>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</si>
  <si>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</si>
  <si>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</si>
  <si>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</si>
  <si>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</si>
  <si>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</si>
  <si>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</si>
  <si>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</si>
  <si>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</si>
  <si>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</si>
  <si>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</si>
  <si>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</si>
  <si>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</si>
  <si>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</si>
  <si>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</si>
  <si>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</si>
  <si>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</si>
  <si>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</si>
  <si>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</si>
  <si>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</si>
  <si>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</si>
  <si>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</si>
  <si>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</si>
  <si>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</si>
  <si>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</si>
  <si>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</si>
  <si>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</si>
  <si>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</si>
  <si>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</si>
  <si>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</si>
  <si>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</si>
  <si>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</si>
  <si>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</si>
  <si>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</si>
  <si>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</si>
  <si>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</si>
  <si>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</si>
  <si>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</si>
  <si>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</si>
  <si>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</si>
  <si>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</si>
  <si>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</si>
  <si>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</si>
  <si>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</si>
  <si>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</si>
  <si>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</si>
  <si>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</si>
  <si>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</si>
  <si>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</si>
  <si>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</si>
  <si>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</si>
  <si>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</si>
  <si>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</si>
  <si>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</si>
  <si>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</si>
  <si>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</si>
  <si>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</si>
  <si>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</si>
  <si>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</si>
  <si>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</si>
  <si>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</si>
  <si>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</si>
  <si>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</si>
  <si>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</si>
  <si>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</si>
  <si>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</si>
  <si>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</si>
  <si>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</si>
  <si>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</si>
  <si>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</si>
  <si>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</si>
  <si>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</si>
  <si>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</si>
  <si>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</si>
  <si>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</si>
  <si>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</si>
  <si>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</si>
  <si>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</si>
  <si>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</si>
  <si>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</si>
  <si>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</si>
  <si>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</si>
  <si>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</si>
  <si>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</si>
  <si>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</si>
  <si>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</si>
  <si>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</si>
  <si>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</si>
  <si>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</si>
  <si>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</si>
  <si>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</si>
  <si>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</si>
  <si>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</si>
  <si>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</si>
  <si>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</si>
  <si>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</si>
  <si>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</si>
  <si>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</si>
  <si>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</si>
  <si>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</si>
  <si>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</si>
  <si>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</si>
  <si>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</si>
  <si>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</si>
  <si>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</si>
  <si>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</si>
  <si>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</si>
  <si>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</si>
  <si>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</si>
  <si>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</si>
  <si>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</si>
  <si>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</si>
  <si>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</si>
  <si>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</si>
  <si>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</si>
  <si>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</si>
  <si>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</si>
  <si>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</si>
  <si>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</si>
  <si>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</si>
  <si>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</si>
  <si>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</si>
  <si>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</si>
  <si>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</si>
  <si>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</si>
  <si>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</si>
  <si>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</si>
  <si>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</si>
  <si>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</si>
  <si>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</si>
  <si>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</si>
  <si>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</si>
  <si>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</si>
  <si>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</si>
  <si>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</si>
  <si>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</si>
  <si>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</si>
  <si>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</si>
  <si>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</si>
  <si>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</si>
  <si>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</si>
  <si>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</si>
  <si>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</si>
  <si>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</si>
  <si>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</si>
  <si>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</si>
  <si>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</si>
  <si>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</si>
  <si>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</si>
  <si>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</si>
  <si>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</si>
  <si>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</si>
  <si>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</si>
  <si>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</si>
  <si>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</si>
  <si>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</si>
  <si>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</si>
  <si>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</si>
  <si>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</si>
  <si>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</si>
  <si>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</si>
  <si>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</si>
  <si>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</si>
  <si>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</si>
  <si>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</si>
  <si>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</si>
  <si>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</si>
  <si>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</si>
  <si>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</si>
  <si>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</si>
  <si>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</si>
  <si>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</si>
  <si>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</si>
  <si>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</si>
  <si>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</si>
  <si>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</si>
  <si>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</si>
  <si>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</si>
  <si>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</si>
  <si>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</si>
  <si>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</si>
  <si>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</si>
  <si>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</si>
  <si>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</si>
  <si>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</si>
  <si>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</si>
  <si>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</si>
  <si>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</si>
  <si>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</si>
  <si>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</si>
  <si>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</si>
  <si>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</si>
  <si>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</si>
  <si>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</si>
  <si>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</si>
  <si>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</si>
  <si>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</si>
  <si>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</si>
  <si>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</si>
  <si>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</si>
  <si>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</si>
  <si>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</si>
  <si>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</si>
  <si>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</si>
  <si>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</si>
  <si>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</si>
  <si>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</si>
  <si>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</si>
  <si>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</si>
  <si>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</si>
  <si>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</si>
  <si>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</si>
  <si>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</si>
  <si>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</si>
  <si>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</si>
  <si>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</si>
  <si>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</si>
  <si>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</si>
  <si>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</si>
  <si>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</si>
  <si>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</si>
  <si>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</si>
  <si>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</si>
  <si>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</si>
  <si>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</si>
  <si>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</si>
  <si>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</si>
  <si>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</si>
  <si>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</si>
  <si>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</si>
  <si>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</si>
  <si>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</si>
  <si>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</si>
  <si>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</si>
  <si>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</si>
  <si>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</si>
  <si>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</si>
  <si>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</si>
  <si>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</si>
  <si>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</si>
  <si>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</si>
  <si>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</si>
  <si>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</si>
  <si>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</si>
  <si>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</si>
  <si>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</si>
  <si>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</si>
  <si>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</si>
  <si>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</si>
  <si>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</si>
  <si>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</si>
  <si>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</si>
  <si>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</si>
  <si>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</si>
  <si>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</si>
  <si>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</si>
  <si>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</si>
  <si>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</si>
  <si>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</si>
  <si>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</si>
  <si>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</si>
  <si>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</si>
  <si>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</si>
  <si>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</si>
  <si>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</si>
  <si>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</si>
  <si>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</si>
  <si>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</si>
  <si>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</si>
  <si>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</si>
  <si>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</si>
  <si>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</si>
  <si>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</si>
  <si>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</si>
  <si>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</si>
  <si>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</si>
  <si>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</si>
  <si>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</si>
  <si>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</si>
  <si>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</si>
  <si>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</si>
  <si>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</si>
  <si>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</si>
  <si>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</si>
  <si>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</si>
  <si>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</si>
  <si>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</si>
  <si>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</si>
  <si>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</si>
  <si>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</si>
  <si>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</si>
  <si>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</si>
  <si>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</si>
  <si>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</si>
  <si>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</si>
  <si>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</si>
  <si>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</si>
  <si>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</si>
  <si>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</si>
  <si>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</si>
  <si>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</si>
  <si>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</si>
  <si>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</si>
  <si>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</si>
  <si>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</si>
  <si>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</si>
  <si>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</si>
  <si>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</si>
  <si>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</si>
  <si>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</si>
  <si>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</si>
  <si>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</si>
  <si>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</si>
  <si>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</si>
  <si>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</si>
  <si>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</si>
  <si>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</si>
  <si>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</si>
  <si>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</si>
  <si>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</si>
  <si>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</si>
  <si>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</si>
  <si>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</si>
  <si>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</si>
  <si>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</si>
  <si>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</si>
  <si>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</si>
  <si>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</si>
  <si>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</si>
  <si>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</si>
  <si>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</si>
  <si>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</si>
  <si>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</si>
  <si>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</si>
  <si>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</si>
  <si>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</si>
  <si>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</si>
  <si>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</si>
  <si>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</si>
  <si>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</si>
  <si>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</si>
  <si>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</si>
  <si>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</si>
  <si>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</si>
  <si>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</si>
  <si>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</si>
  <si>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</si>
  <si>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</si>
  <si>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</si>
  <si>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</si>
  <si>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</si>
  <si>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</si>
  <si>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</si>
  <si>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</si>
  <si>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</si>
  <si>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</si>
  <si>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</si>
  <si>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</si>
  <si>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</si>
  <si>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</si>
  <si>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</si>
  <si>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</si>
  <si>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</si>
  <si>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</si>
  <si>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</si>
  <si>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</si>
  <si>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</si>
  <si>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</si>
  <si>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</si>
  <si>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</si>
  <si>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</si>
  <si>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</si>
  <si>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</si>
  <si>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</si>
  <si>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</si>
  <si>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</si>
  <si>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</si>
  <si>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</si>
  <si>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</si>
  <si>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</si>
  <si>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</si>
  <si>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</si>
  <si>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</si>
  <si>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</si>
  <si>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</si>
  <si>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</si>
  <si>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</si>
  <si>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</si>
  <si>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</si>
  <si>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</si>
  <si>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</si>
  <si>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</si>
  <si>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</si>
  <si>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</si>
  <si>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</si>
  <si>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</si>
  <si>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</si>
  <si>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</si>
  <si>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</si>
  <si>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</si>
  <si>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</si>
  <si>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</si>
  <si>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</si>
  <si>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</si>
  <si>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</si>
  <si>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</si>
  <si>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</si>
  <si>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</si>
  <si>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</si>
  <si>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</si>
  <si>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</si>
  <si>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</si>
  <si>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</si>
  <si>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</si>
  <si>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</si>
  <si>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</si>
  <si>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</si>
  <si>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</si>
  <si>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</si>
  <si>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</si>
  <si>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</si>
  <si>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</si>
  <si>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</si>
  <si>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</si>
  <si>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</si>
  <si>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</si>
  <si>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</si>
  <si>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</si>
  <si>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</si>
  <si>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</si>
  <si>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</si>
  <si>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</si>
  <si>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</si>
  <si>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</si>
  <si>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</si>
  <si>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</si>
  <si>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</si>
  <si>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</si>
  <si>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</si>
  <si>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</si>
  <si>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</si>
  <si>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</si>
  <si>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</si>
  <si>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</si>
  <si>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</si>
  <si>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</si>
  <si>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</si>
  <si>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</si>
  <si>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</si>
  <si>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</si>
  <si>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</si>
  <si>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</si>
  <si>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</si>
  <si>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</si>
  <si>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</si>
  <si>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</si>
  <si>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</si>
  <si>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</si>
  <si>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</si>
  <si>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</si>
  <si>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</si>
  <si>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</si>
  <si>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</si>
  <si>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</si>
  <si>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</si>
  <si>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</si>
  <si>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</si>
  <si>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</si>
  <si>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</si>
  <si>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</si>
  <si>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</si>
  <si>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</si>
  <si>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</si>
  <si>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</si>
  <si>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</si>
  <si>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</si>
  <si>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</si>
  <si>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</si>
  <si>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</si>
  <si>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</si>
  <si>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</si>
  <si>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</si>
  <si>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</si>
  <si>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</si>
  <si>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</si>
  <si>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</si>
  <si>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</si>
  <si>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</si>
  <si>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</si>
  <si>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</si>
  <si>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</si>
  <si>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</si>
  <si>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</si>
  <si>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</si>
  <si>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</si>
  <si>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</si>
  <si>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</si>
  <si>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</si>
  <si>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</si>
  <si>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</si>
  <si>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</si>
  <si>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</si>
  <si>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</si>
  <si>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</si>
  <si>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</si>
  <si>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</si>
  <si>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</si>
  <si>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</si>
  <si>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</si>
  <si>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</si>
  <si>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</si>
  <si>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</si>
  <si>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</si>
  <si>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</si>
  <si>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</si>
  <si>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</si>
  <si>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</si>
  <si>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</si>
  <si>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</si>
  <si>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</si>
  <si>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</si>
  <si>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</si>
  <si>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</si>
  <si>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</si>
  <si>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</si>
  <si>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</si>
  <si>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</si>
  <si>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</si>
  <si>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</si>
  <si>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</si>
  <si>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</si>
  <si>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</si>
  <si>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</si>
  <si>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</si>
  <si>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</si>
  <si>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</si>
  <si>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</si>
  <si>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</si>
  <si>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</si>
  <si>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</si>
  <si>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</si>
  <si>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</si>
  <si>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</si>
  <si>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</si>
  <si>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</si>
  <si>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</si>
  <si>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</si>
  <si>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</si>
  <si>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</si>
  <si>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</si>
  <si>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</si>
  <si>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</si>
  <si>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</si>
  <si>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</si>
  <si>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</si>
  <si>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</si>
  <si>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</si>
  <si>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</si>
  <si>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</si>
  <si>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</si>
  <si>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</si>
  <si>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</si>
  <si>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</si>
  <si>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</si>
  <si>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</si>
  <si>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</si>
  <si>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</si>
  <si>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</si>
  <si>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</si>
  <si>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</si>
  <si>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</si>
  <si>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</si>
  <si>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</si>
  <si>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</si>
  <si>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</si>
  <si>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</si>
  <si>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</si>
  <si>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</si>
  <si>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</si>
  <si>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</si>
  <si>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</si>
  <si>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</si>
  <si>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</si>
  <si>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</si>
  <si>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</si>
  <si>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</si>
  <si>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</si>
  <si>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</si>
  <si>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</si>
  <si>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</si>
  <si>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</si>
  <si>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</si>
  <si>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</si>
  <si>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</si>
  <si>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</si>
  <si>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</si>
  <si>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</si>
  <si>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</si>
  <si>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</si>
  <si>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</si>
  <si>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</si>
  <si>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</si>
  <si>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</si>
  <si>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</si>
  <si>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</si>
  <si>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</si>
  <si>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</si>
  <si>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</si>
  <si>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</si>
  <si>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</si>
  <si>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</si>
  <si>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</si>
  <si>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</si>
  <si>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</si>
  <si>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</si>
  <si>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</si>
  <si>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</si>
  <si>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</si>
  <si>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</si>
  <si>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</si>
  <si>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</si>
  <si>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</si>
  <si>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</si>
  <si>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</si>
  <si>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</si>
  <si>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</si>
  <si>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</si>
  <si>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</si>
  <si>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</si>
  <si>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</si>
  <si>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</si>
  <si>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</si>
  <si>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</si>
  <si>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</si>
  <si>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</si>
  <si>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</si>
  <si>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</si>
  <si>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</si>
  <si>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</si>
  <si>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</si>
  <si>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</si>
  <si>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</si>
  <si>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</si>
  <si>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</si>
  <si>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</si>
  <si>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</si>
  <si>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</si>
  <si>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</si>
  <si>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</si>
  <si>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</si>
  <si>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</si>
  <si>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</si>
  <si>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</si>
  <si>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</si>
  <si>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</si>
  <si>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</si>
  <si>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</si>
  <si>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</si>
  <si>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</si>
  <si>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</si>
  <si>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</si>
  <si>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</si>
  <si>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</si>
  <si>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</si>
  <si>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</si>
  <si>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</si>
  <si>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</si>
  <si>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</si>
  <si>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</si>
  <si>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</si>
  <si>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</si>
  <si>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</si>
  <si>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</si>
  <si>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</si>
  <si>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</si>
  <si>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</si>
  <si>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</si>
  <si>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</si>
  <si>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</si>
  <si>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</si>
  <si>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</si>
  <si>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</si>
  <si>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</si>
  <si>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</si>
  <si>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</si>
  <si>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</si>
  <si>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</si>
  <si>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</si>
  <si>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</si>
  <si>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</si>
  <si>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</si>
  <si>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</si>
  <si>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</si>
  <si>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</si>
  <si>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</si>
  <si>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</si>
  <si>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</si>
  <si>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</si>
  <si>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</si>
  <si>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</si>
  <si>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</si>
  <si>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</si>
  <si>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</si>
  <si>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</si>
  <si>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</si>
  <si>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</si>
  <si>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</si>
  <si>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</si>
  <si>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</si>
  <si>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</si>
  <si>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</si>
  <si>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</si>
  <si>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</si>
  <si>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</si>
  <si>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</si>
  <si>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</si>
  <si>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</si>
  <si>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</si>
  <si>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</si>
  <si>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</si>
  <si>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</si>
  <si>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</si>
  <si>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</si>
  <si>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</si>
  <si>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</si>
  <si>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</si>
  <si>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</si>
  <si>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</si>
  <si>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</si>
  <si>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</si>
  <si>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</si>
  <si>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</si>
  <si>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</si>
  <si>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</si>
  <si>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</si>
  <si>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</si>
  <si>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</si>
  <si>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</si>
  <si>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</si>
  <si>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</si>
  <si>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</si>
  <si>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</si>
  <si>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</si>
  <si>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</si>
  <si>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</si>
  <si>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</si>
  <si>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</si>
  <si>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</si>
  <si>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</si>
  <si>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</si>
  <si>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</si>
  <si>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</si>
  <si>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</si>
  <si>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</si>
  <si>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</si>
  <si>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</si>
  <si>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</si>
  <si>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</si>
  <si>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</si>
  <si>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</si>
  <si>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</si>
  <si>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</si>
  <si>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</si>
  <si>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</si>
  <si>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</si>
  <si>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</si>
  <si>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</si>
  <si>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</si>
  <si>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</si>
  <si>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</si>
  <si>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</si>
  <si>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</si>
  <si>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</si>
  <si>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</si>
  <si>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</si>
  <si>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</si>
  <si>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</si>
  <si>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</si>
  <si>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</si>
  <si>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</si>
  <si>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</si>
  <si>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</si>
  <si>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</si>
  <si>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</si>
  <si>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</si>
  <si>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</si>
  <si>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</si>
  <si>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</si>
  <si>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</si>
  <si>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</si>
  <si>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</si>
  <si>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</si>
  <si>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</si>
  <si>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</si>
  <si>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</si>
  <si>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</si>
  <si>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</si>
  <si>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</si>
  <si>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</si>
  <si>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</si>
  <si>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</si>
  <si>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</si>
  <si>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</si>
  <si>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</si>
  <si>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</si>
  <si>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</si>
  <si>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</si>
  <si>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</si>
  <si>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</si>
  <si>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</si>
  <si>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</si>
  <si>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</si>
  <si>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</si>
  <si>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</si>
  <si>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</si>
  <si>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</si>
  <si>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</si>
  <si>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</si>
  <si>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</si>
  <si>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</si>
  <si>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</si>
  <si>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</si>
  <si>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</si>
  <si>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</si>
  <si>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</si>
  <si>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</si>
  <si>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</si>
  <si>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</si>
  <si>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</si>
  <si>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</si>
  <si>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</si>
  <si>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</si>
  <si>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</si>
  <si>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</si>
  <si>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</si>
  <si>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</si>
  <si>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</si>
  <si>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</si>
  <si>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</si>
  <si>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</si>
  <si>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</si>
  <si>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</si>
  <si>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</si>
  <si>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</si>
  <si>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</si>
  <si>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</si>
  <si>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</si>
  <si>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</si>
  <si>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</si>
  <si>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</si>
  <si>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</si>
  <si>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</si>
  <si>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</si>
  <si>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</si>
  <si>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</si>
  <si>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</si>
  <si>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</si>
  <si>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</si>
  <si>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</si>
  <si>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</si>
  <si>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</si>
  <si>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</si>
  <si>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</si>
  <si>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</si>
  <si>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</si>
  <si>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</si>
  <si>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</si>
  <si>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</si>
  <si>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</si>
  <si>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</si>
  <si>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</si>
  <si>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</si>
  <si>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</si>
  <si>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</si>
  <si>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</si>
  <si>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</si>
  <si>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</si>
  <si>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</si>
  <si>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</si>
  <si>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</si>
  <si>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</si>
  <si>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</si>
  <si>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</si>
  <si>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</si>
  <si>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</si>
  <si>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</si>
  <si>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</si>
  <si>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</si>
  <si>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</si>
  <si>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</si>
  <si>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</si>
  <si>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</si>
  <si>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</si>
  <si>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</si>
  <si>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</si>
  <si>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</si>
  <si>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</si>
  <si>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</si>
  <si>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</si>
  <si>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</si>
  <si>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</si>
  <si>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</si>
  <si>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</si>
  <si>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</si>
  <si>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</si>
  <si>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</si>
  <si>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</si>
  <si>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</si>
  <si>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</si>
  <si>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</si>
  <si>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</si>
  <si>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</si>
  <si>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</si>
  <si>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</si>
  <si>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</si>
  <si>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</si>
  <si>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</si>
  <si>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</si>
  <si>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</si>
  <si>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</si>
  <si>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</si>
  <si>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</si>
  <si>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</si>
  <si>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</si>
  <si>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</si>
  <si>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</si>
  <si>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</si>
  <si>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</si>
  <si>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</si>
  <si>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</si>
  <si>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</si>
  <si>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</si>
  <si>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</si>
  <si>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</si>
  <si>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</si>
  <si>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</si>
  <si>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</si>
  <si>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</si>
  <si>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</si>
  <si>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</si>
  <si>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</si>
  <si>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</si>
  <si>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</si>
  <si>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</si>
  <si>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</si>
  <si>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</si>
  <si>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</si>
  <si>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</si>
  <si>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</si>
  <si>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</si>
  <si>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</si>
  <si>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</si>
  <si>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</si>
  <si>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</si>
  <si>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</si>
  <si>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</si>
  <si>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</si>
  <si>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</si>
  <si>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</si>
  <si>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</si>
  <si>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</si>
  <si>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</si>
  <si>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</si>
  <si>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</si>
  <si>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</si>
  <si>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</si>
  <si>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</si>
  <si>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</si>
  <si>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</si>
  <si>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</si>
  <si>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</si>
  <si>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</si>
  <si>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</si>
  <si>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</si>
  <si>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</si>
  <si>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</si>
  <si>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</si>
  <si>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</si>
  <si>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</si>
  <si>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</si>
  <si>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</si>
  <si>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</si>
  <si>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</si>
  <si>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</si>
  <si>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</si>
  <si>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</si>
  <si>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</si>
  <si>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</si>
  <si>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</si>
  <si>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</si>
  <si>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</si>
  <si>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</si>
  <si>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</si>
  <si>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</si>
  <si>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</si>
  <si>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</si>
  <si>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</si>
  <si>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</si>
  <si>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</si>
  <si>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</si>
  <si>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</si>
  <si>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</si>
  <si>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</si>
  <si>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</si>
  <si>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</si>
  <si>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</si>
  <si>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</si>
  <si>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</si>
  <si>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</si>
  <si>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</si>
  <si>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</si>
  <si>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</si>
  <si>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</si>
  <si>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</si>
  <si>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</si>
  <si>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</si>
  <si>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</si>
  <si>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</si>
  <si>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</si>
  <si>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</si>
  <si>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</si>
  <si>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</si>
  <si>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</si>
  <si>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</si>
  <si>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</si>
  <si>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</si>
  <si>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</si>
  <si>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</si>
  <si>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</si>
  <si>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</si>
  <si>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</si>
  <si>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</si>
  <si>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</si>
  <si>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</si>
  <si>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</si>
  <si>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</si>
  <si>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</si>
  <si>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</si>
  <si>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</si>
  <si>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</si>
  <si>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</si>
  <si>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</si>
  <si>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</si>
  <si>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</si>
  <si>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</si>
  <si>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</si>
  <si>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</si>
  <si>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</si>
  <si>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</si>
  <si>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</si>
  <si>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</si>
  <si>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</si>
  <si>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</si>
  <si>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</si>
  <si>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</si>
  <si>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</si>
  <si>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</si>
  <si>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</si>
  <si>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</si>
  <si>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</si>
  <si>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</si>
  <si>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</si>
  <si>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</si>
  <si>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</si>
  <si>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</si>
  <si>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</si>
  <si>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</si>
  <si>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</si>
  <si>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</si>
  <si>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</si>
  <si>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</si>
  <si>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</si>
  <si>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</si>
  <si>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</si>
  <si>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</si>
  <si>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</si>
  <si>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</si>
  <si>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</si>
  <si>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</si>
  <si>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</si>
  <si>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</si>
  <si>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</si>
  <si>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</si>
  <si>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</si>
  <si>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</si>
  <si>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</si>
  <si>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</si>
  <si>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</si>
  <si>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</si>
  <si>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</si>
  <si>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</si>
  <si>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</si>
  <si>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</si>
  <si>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</si>
  <si>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</si>
  <si>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</si>
  <si>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</si>
  <si>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</si>
  <si>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</si>
  <si>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</si>
  <si>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</si>
  <si>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</si>
  <si>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</si>
  <si>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</si>
  <si>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</si>
  <si>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</si>
  <si>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</si>
  <si>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</si>
  <si>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</si>
  <si>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</si>
  <si>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</si>
  <si>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</si>
  <si>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</si>
  <si>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</si>
  <si>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</si>
  <si>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</si>
  <si>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</si>
  <si>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</si>
  <si>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</si>
  <si>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</si>
  <si>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</si>
  <si>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</si>
  <si>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</si>
  <si>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</si>
  <si>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</si>
  <si>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</si>
  <si>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</si>
  <si>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</si>
  <si>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</si>
  <si>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</si>
  <si>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</si>
  <si>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</si>
  <si>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</si>
  <si>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</si>
  <si>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</si>
  <si>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</si>
  <si>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</si>
  <si>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</si>
  <si>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</si>
  <si>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</si>
  <si>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</si>
  <si>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</si>
  <si>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</si>
  <si>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</si>
  <si>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</si>
  <si>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</si>
  <si>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</si>
  <si>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</si>
  <si>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</si>
  <si>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</si>
  <si>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</si>
  <si>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</si>
  <si>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</si>
  <si>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</si>
  <si>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</si>
  <si>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</si>
  <si>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</si>
  <si>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</si>
  <si>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</si>
  <si>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</si>
  <si>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</si>
  <si>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</si>
  <si>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</si>
  <si>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</si>
  <si>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</si>
  <si>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</si>
  <si>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</si>
  <si>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</si>
  <si>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</si>
  <si>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</si>
  <si>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</si>
  <si>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</si>
  <si>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</si>
  <si>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</si>
  <si>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</si>
  <si>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</si>
  <si>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</si>
  <si>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</si>
  <si>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</si>
  <si>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</si>
  <si>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</si>
  <si>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</si>
  <si>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</si>
  <si>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</si>
  <si>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</si>
  <si>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</si>
  <si>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</si>
  <si>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</si>
  <si>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</si>
  <si>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</si>
  <si>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</si>
  <si>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</si>
  <si>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</si>
  <si>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</si>
  <si>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</si>
  <si>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</si>
  <si>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</si>
  <si>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</si>
  <si>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</si>
  <si>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</si>
  <si>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</si>
  <si>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</si>
  <si>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</si>
  <si>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</si>
  <si>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</si>
  <si>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</si>
  <si>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</si>
  <si>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</si>
  <si>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</si>
  <si>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</si>
  <si>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</si>
  <si>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</si>
  <si>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</si>
  <si>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</si>
  <si>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</si>
  <si>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</si>
  <si>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</si>
  <si>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</si>
  <si>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</si>
  <si>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</si>
  <si>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</si>
  <si>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</si>
  <si>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</si>
  <si>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</si>
  <si>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</si>
  <si>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</si>
  <si>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</si>
  <si>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</si>
  <si>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</si>
  <si>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</si>
  <si>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</si>
  <si>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</si>
  <si>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</si>
  <si>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</si>
  <si>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</si>
  <si>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</si>
  <si>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</si>
  <si>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</si>
  <si>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</si>
  <si>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</si>
  <si>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</si>
  <si>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</si>
  <si>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</si>
  <si>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</si>
  <si>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</si>
  <si>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</si>
  <si>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</si>
  <si>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</si>
  <si>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</si>
  <si>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</si>
  <si>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</si>
  <si>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</si>
  <si>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</si>
  <si>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</si>
  <si>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</si>
  <si>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</si>
  <si>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</si>
  <si>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</si>
  <si>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</si>
  <si>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</si>
  <si>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</si>
  <si>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</si>
  <si>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</si>
  <si>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</si>
  <si>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</si>
  <si>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</si>
  <si>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</si>
  <si>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</si>
  <si>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</si>
  <si>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</si>
  <si>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</si>
  <si>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</si>
  <si>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</si>
  <si>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</si>
  <si>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</si>
  <si>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</si>
  <si>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</si>
  <si>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</si>
  <si>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</si>
  <si>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</si>
  <si>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</si>
  <si>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</si>
  <si>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</si>
  <si>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</si>
  <si>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</si>
  <si>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</si>
  <si>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</si>
  <si>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</si>
  <si>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</si>
  <si>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</si>
  <si>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</si>
  <si>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</si>
  <si>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</si>
  <si>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</si>
  <si>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</si>
  <si>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</si>
  <si>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</si>
  <si>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</si>
  <si>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</si>
  <si>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</si>
  <si>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</si>
  <si>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</si>
  <si>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</si>
  <si>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</si>
  <si>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</si>
  <si>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</si>
  <si>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</si>
  <si>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</si>
  <si>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</si>
  <si>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</si>
  <si>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</si>
  <si>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</si>
  <si>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</si>
  <si>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</si>
  <si>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</si>
  <si>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</si>
  <si>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</si>
  <si>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</si>
  <si>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</si>
  <si>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</si>
  <si>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</si>
  <si>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</si>
  <si>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</si>
  <si>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</si>
  <si>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</si>
  <si>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</si>
  <si>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</si>
  <si>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</si>
  <si>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</si>
  <si>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</si>
  <si>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</si>
  <si>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</si>
  <si>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</si>
  <si>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</si>
  <si>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</si>
  <si>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</si>
  <si>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</si>
  <si>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</si>
  <si>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</si>
  <si>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</si>
  <si>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</si>
  <si>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</si>
  <si>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</si>
  <si>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</si>
  <si>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</si>
  <si>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</si>
  <si>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</si>
  <si>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</si>
  <si>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</si>
  <si>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</si>
  <si>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</si>
  <si>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</si>
  <si>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</si>
  <si>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</si>
  <si>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</si>
  <si>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</si>
  <si>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</si>
  <si>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</si>
  <si>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</si>
  <si>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</si>
  <si>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</si>
  <si>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</si>
  <si>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</si>
  <si>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</si>
  <si>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</si>
  <si>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</si>
  <si>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</si>
  <si>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</si>
  <si>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</si>
  <si>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</si>
  <si>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</si>
  <si>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</si>
  <si>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</si>
  <si>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</si>
  <si>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</si>
  <si>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</si>
  <si>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</si>
  <si>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</si>
  <si>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</si>
  <si>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</si>
  <si>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</si>
  <si>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</si>
  <si>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</si>
  <si>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</si>
  <si>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</si>
  <si>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</si>
  <si>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</si>
  <si>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</si>
  <si>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</si>
  <si>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</si>
  <si>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</si>
  <si>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</si>
  <si>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</si>
  <si>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</si>
  <si>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</si>
  <si>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</si>
  <si>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</si>
  <si>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</si>
  <si>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</si>
  <si>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</si>
  <si>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</si>
  <si>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</si>
  <si>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</si>
  <si>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</si>
  <si>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</si>
  <si>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</si>
  <si>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</si>
  <si>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</si>
  <si>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</si>
  <si>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</si>
  <si>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</si>
  <si>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</si>
  <si>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</si>
  <si>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</si>
  <si>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</si>
  <si>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</si>
  <si>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</si>
  <si>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</si>
  <si>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</si>
  <si>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</si>
  <si>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</si>
  <si>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</si>
  <si>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</si>
  <si>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</si>
  <si>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</si>
  <si>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</si>
  <si>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</si>
  <si>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</si>
  <si>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</si>
  <si>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</si>
  <si>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</si>
  <si>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</si>
  <si>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</si>
  <si>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</si>
  <si>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</si>
  <si>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</si>
  <si>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</si>
  <si>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</si>
  <si>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</si>
  <si>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</si>
  <si>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</si>
  <si>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</si>
  <si>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</si>
  <si>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</si>
  <si>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</si>
  <si>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</si>
  <si>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</si>
  <si>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</si>
  <si>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</si>
  <si>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</si>
  <si>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</si>
  <si>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</si>
  <si>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</si>
  <si>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</si>
  <si>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</si>
  <si>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</si>
  <si>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</si>
  <si>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</si>
  <si>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</si>
  <si>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</si>
  <si>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</si>
  <si>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</si>
  <si>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</si>
  <si>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</si>
  <si>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</si>
  <si>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</si>
  <si>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</si>
  <si>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</si>
  <si>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</si>
  <si>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</si>
  <si>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</si>
  <si>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</si>
  <si>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</si>
  <si>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</si>
  <si>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</si>
  <si>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</si>
  <si>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</si>
  <si>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</si>
  <si>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</si>
  <si>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</si>
  <si>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</si>
  <si>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</si>
  <si>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</si>
  <si>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</si>
  <si>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</si>
  <si>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</si>
  <si>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</si>
  <si>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</si>
  <si>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</si>
  <si>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</si>
  <si>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</si>
  <si>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</si>
  <si>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</si>
  <si>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</si>
  <si>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</si>
  <si>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</si>
  <si>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</si>
  <si>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</si>
  <si>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</si>
  <si>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</si>
  <si>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</si>
  <si>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</si>
  <si>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</si>
  <si>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</si>
  <si>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</si>
  <si>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</si>
  <si>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</si>
  <si>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</si>
  <si>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</si>
  <si>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</si>
  <si>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</si>
  <si>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</si>
  <si>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</si>
  <si>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</si>
  <si>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</si>
  <si>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</si>
  <si>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</si>
  <si>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</si>
  <si>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</si>
  <si>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</si>
  <si>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</si>
  <si>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</si>
  <si>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</si>
  <si>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</si>
  <si>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</si>
  <si>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</si>
  <si>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</si>
  <si>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</si>
  <si>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</si>
  <si>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</si>
  <si>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</si>
  <si>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</si>
  <si>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</si>
  <si>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</si>
  <si>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</si>
  <si>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</si>
  <si>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</si>
  <si>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</si>
  <si>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</si>
  <si>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</si>
  <si>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</si>
  <si>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</si>
  <si>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</si>
  <si>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</si>
  <si>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</si>
  <si>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</si>
  <si>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</si>
  <si>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</si>
  <si>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</si>
  <si>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</si>
  <si>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</si>
  <si>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</si>
  <si>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</si>
  <si>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</si>
  <si>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</si>
  <si>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</si>
  <si>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</si>
  <si>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</si>
  <si>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</si>
  <si>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</si>
  <si>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</si>
  <si>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</si>
  <si>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</si>
  <si>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</si>
  <si>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</si>
  <si>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</si>
  <si>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</si>
  <si>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</si>
  <si>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</si>
  <si>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</si>
  <si>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</si>
  <si>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</si>
  <si>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</si>
  <si>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</si>
  <si>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</si>
  <si>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</si>
  <si>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</si>
  <si>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</si>
  <si>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</si>
  <si>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</si>
  <si>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</si>
  <si>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</si>
  <si>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</si>
  <si>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</si>
  <si>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</si>
  <si>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</si>
  <si>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</si>
  <si>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</si>
  <si>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</si>
  <si>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</si>
  <si>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</si>
  <si>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</si>
  <si>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</si>
  <si>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</si>
  <si>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</si>
  <si>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</si>
  <si>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</si>
  <si>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</si>
  <si>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</si>
  <si>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</si>
  <si>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</si>
  <si>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</si>
  <si>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</si>
  <si>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</si>
  <si>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</si>
  <si>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</si>
  <si>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</si>
  <si>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</si>
  <si>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</si>
  <si>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</si>
  <si>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</si>
  <si>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</si>
  <si>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</si>
  <si>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</si>
  <si>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</si>
  <si>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</si>
  <si>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</si>
  <si>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</si>
  <si>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</si>
  <si>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</si>
  <si>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</si>
  <si>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</si>
  <si>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</si>
  <si>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</si>
  <si>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</si>
  <si>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</si>
  <si>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</si>
  <si>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</si>
  <si>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</si>
  <si>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</si>
  <si>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</si>
  <si>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</si>
  <si>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</si>
  <si>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</si>
  <si>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</si>
  <si>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</si>
  <si>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</si>
  <si>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</si>
  <si>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</si>
  <si>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</si>
  <si>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</si>
  <si>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</si>
  <si>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</si>
  <si>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</si>
  <si>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</si>
  <si>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</si>
  <si>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</si>
  <si>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</si>
  <si>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</si>
  <si>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</si>
  <si>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</si>
  <si>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</si>
  <si>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</si>
  <si>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</si>
  <si>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</si>
  <si>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</si>
  <si>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</si>
  <si>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</si>
  <si>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</si>
  <si>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</si>
  <si>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</si>
  <si>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</si>
  <si>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</si>
  <si>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</si>
  <si>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</si>
  <si>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</si>
  <si>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</si>
  <si>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</si>
  <si>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</si>
  <si>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</si>
  <si>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</si>
  <si>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</si>
  <si>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</si>
  <si>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</si>
  <si>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</si>
  <si>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</si>
  <si>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</si>
  <si>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</si>
  <si>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</si>
  <si>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</si>
  <si>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</si>
  <si>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</si>
  <si>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</si>
  <si>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</si>
  <si>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</si>
  <si>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</si>
  <si>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</si>
  <si>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</si>
  <si>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</si>
  <si>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</si>
  <si>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</si>
  <si>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</si>
  <si>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</si>
  <si>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</si>
  <si>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</si>
  <si>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</si>
  <si>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</si>
  <si>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</si>
  <si>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</si>
  <si>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</si>
  <si>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</si>
  <si>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</si>
  <si>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</si>
  <si>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</si>
  <si>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</si>
  <si>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</si>
  <si>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</si>
  <si>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</si>
  <si>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</si>
  <si>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</si>
  <si>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</si>
  <si>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</si>
  <si>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</si>
  <si>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</si>
  <si>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</si>
  <si>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</si>
  <si>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</si>
  <si>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</si>
  <si>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</si>
  <si>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</si>
  <si>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</si>
  <si>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</si>
  <si>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</si>
  <si>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</si>
  <si>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</si>
  <si>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</si>
  <si>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</si>
  <si>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</si>
  <si>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</si>
  <si>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</si>
  <si>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</si>
  <si>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</si>
  <si>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</si>
  <si>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</si>
  <si>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</si>
  <si>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</si>
  <si>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</si>
  <si>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</si>
  <si>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</si>
  <si>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</si>
  <si>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</si>
  <si>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</si>
  <si>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</si>
  <si>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</si>
  <si>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</si>
  <si>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</si>
  <si>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</si>
  <si>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</si>
  <si>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</si>
  <si>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</si>
  <si>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</si>
  <si>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</si>
  <si>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</si>
  <si>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</si>
  <si>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</si>
  <si>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</si>
  <si>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</si>
  <si>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</si>
  <si>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</si>
  <si>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</si>
  <si>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</si>
  <si>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</si>
  <si>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</si>
  <si>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</si>
  <si>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</si>
  <si>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</si>
  <si>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</si>
  <si>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</si>
  <si>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</si>
  <si>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</si>
  <si>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</si>
  <si>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</si>
  <si>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</si>
  <si>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</si>
  <si>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</si>
  <si>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</si>
  <si>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</si>
  <si>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</si>
  <si>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</si>
  <si>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</si>
  <si>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</si>
  <si>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</si>
  <si>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</si>
  <si>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</si>
  <si>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</si>
  <si>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</si>
  <si>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</si>
  <si>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</si>
  <si>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</si>
  <si>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</si>
  <si>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</si>
  <si>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</si>
  <si>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</si>
  <si>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</si>
  <si>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</si>
  <si>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</si>
  <si>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</si>
  <si>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</si>
  <si>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</si>
  <si>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</si>
  <si>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</si>
  <si>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</si>
  <si>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</si>
  <si>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</si>
  <si>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</si>
  <si>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</si>
  <si>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</si>
  <si>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</si>
  <si>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</si>
  <si>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</si>
  <si>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</si>
  <si>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</si>
  <si>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</si>
  <si>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</si>
  <si>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</si>
  <si>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</si>
  <si>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</si>
  <si>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</si>
  <si>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</si>
  <si>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</si>
  <si>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</si>
  <si>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</si>
  <si>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</si>
  <si>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</si>
  <si>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</si>
  <si>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</si>
  <si>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</si>
  <si>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</si>
  <si>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</si>
  <si>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</si>
  <si>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</si>
  <si>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</si>
  <si>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</si>
  <si>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</si>
  <si>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</si>
  <si>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</si>
  <si>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</si>
  <si>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</si>
  <si>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</si>
  <si>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</si>
  <si>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</si>
  <si>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</si>
  <si>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</si>
  <si>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</si>
  <si>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</si>
  <si>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</si>
  <si>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</si>
  <si>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</si>
  <si>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</si>
  <si>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</si>
  <si>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</si>
  <si>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</si>
  <si>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</si>
  <si>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</si>
  <si>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</si>
  <si>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</si>
  <si>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</si>
  <si>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</si>
  <si>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</si>
  <si>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</si>
  <si>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</si>
  <si>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</si>
  <si>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</si>
  <si>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</si>
  <si>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</si>
  <si>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</si>
  <si>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</si>
  <si>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</si>
  <si>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</si>
  <si>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</si>
  <si>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</si>
  <si>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</si>
  <si>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</si>
  <si>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</si>
  <si>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</si>
  <si>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</si>
  <si>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</si>
  <si>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</si>
  <si>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</si>
  <si>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</si>
  <si>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</si>
  <si>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</si>
  <si>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</si>
  <si>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</si>
  <si>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</si>
  <si>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</si>
  <si>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</si>
  <si>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</si>
  <si>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</si>
  <si>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</si>
  <si>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</si>
  <si>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</si>
  <si>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</si>
  <si>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</si>
  <si>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</si>
  <si>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</si>
  <si>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</si>
  <si>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</si>
  <si>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</si>
  <si>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</si>
  <si>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</si>
  <si>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</si>
  <si>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</si>
  <si>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</si>
  <si>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</si>
  <si>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</si>
  <si>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</si>
  <si>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</si>
  <si>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</si>
  <si>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</si>
  <si>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</si>
  <si>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</si>
  <si>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</si>
  <si>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</si>
  <si>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</si>
  <si>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</si>
  <si>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</si>
  <si>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</si>
  <si>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</si>
  <si>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</si>
  <si>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</si>
  <si>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</si>
  <si>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</si>
  <si>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</si>
  <si>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</si>
  <si>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</si>
  <si>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</si>
  <si>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</si>
  <si>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</si>
  <si>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</si>
  <si>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</si>
  <si>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</si>
  <si>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</si>
  <si>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</si>
  <si>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</si>
  <si>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</si>
  <si>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</si>
  <si>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</si>
  <si>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</si>
  <si>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</si>
  <si>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</si>
  <si>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</si>
  <si>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</si>
  <si>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</si>
  <si>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</si>
  <si>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</si>
  <si>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</si>
  <si>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</si>
  <si>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</si>
  <si>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</si>
  <si>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</si>
  <si>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</si>
  <si>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</si>
  <si>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</si>
  <si>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</si>
  <si>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</si>
  <si>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</si>
  <si>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</si>
  <si>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</si>
  <si>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</si>
  <si>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</si>
  <si>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</si>
  <si>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</si>
  <si>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</si>
  <si>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</si>
  <si>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</si>
  <si>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</si>
  <si>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</si>
  <si>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</si>
  <si>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</si>
  <si>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</si>
  <si>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</si>
  <si>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</si>
  <si>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</si>
  <si>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</si>
  <si>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</si>
  <si>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</si>
  <si>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</si>
  <si>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</si>
  <si>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</si>
  <si>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</si>
  <si>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</si>
  <si>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</si>
  <si>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</si>
  <si>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</si>
  <si>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</si>
  <si>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</si>
  <si>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</si>
  <si>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</si>
  <si>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</si>
  <si>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</si>
  <si>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</si>
  <si>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</si>
  <si>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</si>
  <si>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</si>
  <si>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</si>
  <si>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</si>
  <si>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</si>
  <si>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</si>
  <si>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</si>
  <si>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</si>
  <si>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</si>
  <si>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</si>
  <si>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</si>
  <si>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</si>
  <si>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</si>
  <si>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</si>
  <si>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</si>
  <si>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</si>
  <si>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</si>
  <si>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</si>
  <si>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</si>
  <si>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</si>
  <si>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</si>
  <si>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</si>
  <si>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</si>
  <si>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</si>
  <si>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</si>
  <si>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</si>
  <si>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</si>
  <si>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</si>
  <si>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</si>
  <si>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</si>
  <si>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</si>
  <si>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</si>
  <si>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</si>
  <si>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</si>
  <si>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</si>
  <si>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</si>
  <si>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</si>
  <si>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</si>
  <si>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</si>
  <si>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</si>
  <si>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</si>
  <si>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</si>
  <si>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</si>
  <si>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</si>
  <si>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</si>
  <si>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</si>
  <si>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</si>
  <si>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</si>
  <si>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</si>
  <si>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</si>
  <si>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</si>
  <si>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</si>
  <si>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</si>
  <si>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</si>
  <si>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</si>
  <si>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</si>
  <si>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</si>
  <si>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</si>
  <si>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</si>
  <si>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</si>
  <si>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</si>
  <si>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</si>
  <si>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</si>
  <si>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</si>
  <si>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</si>
  <si>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</si>
  <si>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</si>
  <si>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</si>
  <si>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</si>
  <si>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</si>
  <si>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</si>
  <si>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</si>
  <si>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</si>
  <si>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</si>
  <si>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</si>
  <si>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</si>
  <si>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</si>
  <si>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</si>
  <si>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</si>
  <si>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</si>
  <si>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</si>
  <si>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</si>
  <si>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</si>
  <si>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</si>
  <si>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</si>
  <si>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</si>
  <si>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</si>
  <si>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</si>
  <si>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</si>
  <si>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</si>
  <si>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</si>
  <si>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</si>
  <si>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</si>
  <si>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</si>
  <si>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</si>
  <si>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</si>
  <si>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</si>
  <si>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</si>
  <si>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</si>
  <si>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</si>
  <si>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</si>
  <si>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</si>
  <si>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</si>
  <si>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</si>
  <si>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</si>
  <si>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</si>
  <si>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</si>
  <si>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</si>
  <si>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</si>
  <si>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</si>
  <si>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</si>
  <si>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</si>
  <si>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</si>
  <si>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</si>
  <si>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</si>
  <si>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</si>
  <si>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</si>
  <si>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</si>
  <si>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</si>
  <si>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</si>
  <si>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</si>
  <si>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</si>
  <si>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</si>
  <si>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</si>
  <si>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</si>
  <si>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</si>
  <si>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</si>
  <si>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</si>
  <si>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</si>
  <si>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</si>
  <si>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</si>
  <si>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</si>
  <si>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</si>
  <si>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</si>
  <si>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</si>
  <si>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</si>
  <si>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</si>
  <si>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</si>
  <si>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</si>
  <si>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</si>
  <si>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</si>
  <si>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</si>
  <si>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</si>
  <si>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</si>
  <si>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</si>
  <si>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</si>
  <si>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</si>
  <si>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</si>
  <si>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</si>
  <si>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</si>
  <si>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</si>
  <si>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</si>
  <si>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</si>
  <si>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</si>
  <si>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</si>
  <si>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</si>
  <si>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</si>
  <si>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</si>
  <si>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</si>
  <si>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</si>
  <si>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</si>
  <si>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</si>
  <si>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</si>
  <si>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</si>
  <si>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</si>
  <si>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</si>
  <si>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</si>
  <si>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</si>
  <si>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</si>
  <si>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</si>
  <si>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</si>
  <si>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</si>
  <si>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</si>
  <si>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</si>
  <si>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</si>
  <si>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</si>
  <si>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</si>
  <si>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</si>
  <si>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</si>
  <si>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</si>
  <si>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</si>
  <si>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</si>
  <si>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</si>
  <si>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</si>
  <si>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</si>
  <si>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</si>
  <si>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</si>
  <si>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</si>
  <si>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</si>
  <si>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</si>
  <si>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</si>
  <si>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</si>
  <si>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</si>
  <si>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</si>
  <si>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</si>
  <si>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</si>
  <si>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</si>
  <si>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</si>
  <si>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</si>
  <si>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</si>
  <si>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</si>
  <si>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</si>
  <si>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</si>
  <si>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</si>
  <si>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</si>
  <si>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</si>
  <si>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</si>
  <si>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</si>
  <si>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</si>
  <si>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</si>
  <si>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</si>
  <si>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</si>
  <si>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</si>
  <si>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</si>
  <si>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</si>
  <si>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</si>
  <si>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</si>
  <si>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</si>
  <si>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</si>
  <si>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</si>
  <si>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</si>
  <si>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</si>
  <si>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</si>
  <si>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</si>
  <si>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</si>
  <si>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</si>
  <si>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</si>
  <si>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</si>
  <si>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</si>
  <si>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</si>
  <si>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</si>
  <si>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</si>
  <si>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</si>
  <si>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</si>
  <si>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</si>
  <si>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</si>
  <si>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</si>
  <si>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</si>
  <si>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</si>
  <si>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</si>
  <si>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</si>
  <si>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</si>
  <si>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</si>
  <si>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</si>
  <si>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</si>
  <si>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</si>
  <si>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</si>
  <si>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</si>
  <si>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</si>
  <si>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</si>
  <si>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</si>
  <si>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</si>
  <si>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</si>
  <si>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</si>
  <si>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</si>
  <si>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</si>
  <si>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</si>
  <si>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</si>
  <si>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</si>
  <si>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</si>
  <si>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</si>
  <si>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</si>
  <si>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</si>
  <si>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</si>
  <si>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</si>
  <si>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</si>
  <si>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</si>
  <si>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</si>
  <si>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</si>
  <si>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</si>
  <si>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</si>
  <si>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</si>
  <si>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</si>
  <si>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</si>
  <si>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</si>
  <si>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</si>
  <si>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</si>
  <si>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</si>
  <si>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</si>
  <si>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</si>
  <si>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</si>
  <si>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</si>
  <si>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</si>
  <si>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</si>
  <si>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</si>
  <si>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</si>
  <si>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</si>
  <si>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</si>
  <si>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</si>
  <si>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</si>
  <si>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</si>
  <si>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</si>
  <si>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</si>
  <si>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</si>
  <si>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</si>
  <si>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</si>
  <si>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</si>
  <si>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</si>
  <si>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</si>
  <si>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</si>
  <si>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</si>
  <si>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</si>
  <si>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</si>
  <si>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</si>
  <si>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</si>
  <si>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</si>
  <si>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</si>
  <si>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</si>
  <si>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</si>
  <si>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</si>
  <si>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</si>
  <si>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</si>
  <si>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</si>
  <si>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</si>
  <si>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</si>
  <si>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</si>
  <si>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</si>
  <si>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</si>
  <si>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</si>
  <si>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</si>
  <si>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</si>
  <si>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</si>
  <si>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</si>
  <si>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</si>
  <si>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</si>
  <si>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</si>
  <si>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</si>
  <si>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</si>
  <si>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</si>
  <si>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</si>
  <si>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</si>
  <si>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</si>
  <si>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</si>
  <si>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</si>
  <si>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</si>
  <si>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</si>
  <si>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</si>
  <si>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</si>
  <si>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</si>
  <si>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</si>
  <si>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</si>
  <si>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</si>
  <si>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</si>
  <si>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</si>
  <si>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</si>
  <si>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</si>
  <si>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</si>
  <si>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</si>
  <si>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</si>
  <si>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</si>
  <si>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</si>
  <si>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</si>
  <si>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</si>
  <si>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</si>
  <si>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</si>
  <si>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</si>
  <si>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</si>
  <si>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</si>
  <si>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</si>
  <si>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</si>
  <si>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</si>
  <si>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</si>
  <si>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</si>
  <si>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</si>
  <si>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</si>
  <si>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</si>
  <si>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</si>
  <si>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</si>
  <si>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</si>
  <si>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</si>
  <si>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</si>
  <si>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</si>
  <si>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</si>
  <si>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</si>
  <si>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</si>
  <si>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</si>
  <si>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</si>
  <si>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</si>
  <si>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</si>
  <si>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</si>
  <si>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</si>
  <si>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</si>
  <si>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</si>
  <si>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</si>
  <si>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</si>
  <si>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</si>
  <si>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</si>
  <si>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</si>
  <si>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</si>
  <si>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</si>
  <si>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</si>
  <si>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</si>
  <si>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</si>
  <si>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</si>
  <si>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</si>
  <si>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</si>
  <si>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</si>
  <si>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</si>
  <si>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</si>
  <si>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</si>
  <si>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</si>
  <si>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</si>
  <si>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</si>
  <si>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</si>
  <si>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</si>
  <si>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</si>
  <si>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</si>
  <si>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</si>
  <si>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</si>
  <si>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</si>
  <si>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</si>
  <si>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</si>
  <si>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</si>
  <si>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</si>
  <si>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</si>
  <si>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</si>
  <si>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</si>
  <si>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</si>
  <si>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</si>
  <si>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</si>
  <si>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</si>
  <si>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</si>
  <si>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</si>
  <si>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</si>
  <si>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</si>
  <si>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</si>
  <si>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</si>
  <si>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</si>
  <si>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</si>
  <si>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</si>
  <si>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</si>
  <si>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</si>
  <si>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</si>
  <si>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</si>
  <si>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</si>
  <si>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</si>
  <si>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</si>
  <si>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</si>
  <si>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</si>
  <si>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</si>
  <si>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</si>
  <si>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</si>
  <si>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</si>
  <si>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</si>
  <si>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</si>
  <si>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</si>
  <si>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</si>
  <si>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</si>
  <si>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</si>
  <si>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</si>
  <si>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</si>
  <si>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</si>
  <si>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</si>
  <si>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</si>
  <si>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</si>
  <si>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</si>
  <si>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</si>
  <si>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</si>
  <si>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</si>
  <si>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</si>
  <si>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</si>
  <si>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</si>
  <si>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</si>
  <si>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</si>
  <si>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</si>
  <si>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</si>
  <si>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</si>
  <si>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</si>
  <si>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</si>
  <si>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</si>
  <si>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</si>
  <si>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</si>
  <si>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</si>
  <si>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</si>
  <si>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</si>
  <si>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</si>
  <si>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</si>
  <si>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</si>
  <si>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</si>
  <si>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</si>
  <si>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</si>
  <si>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</si>
  <si>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</si>
  <si>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</si>
  <si>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</si>
  <si>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</si>
  <si>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</si>
  <si>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</si>
  <si>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</si>
  <si>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</si>
  <si>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</si>
  <si>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</si>
  <si>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</si>
  <si>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</si>
  <si>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</si>
  <si>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</si>
  <si>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</si>
  <si>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</si>
  <si>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</si>
  <si>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</si>
  <si>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</si>
  <si>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</si>
  <si>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</si>
  <si>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</si>
  <si>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</si>
  <si>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</si>
  <si>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</si>
  <si>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</si>
  <si>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</si>
  <si>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</si>
  <si>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</si>
  <si>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</si>
  <si>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</si>
  <si>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</si>
  <si>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</si>
  <si>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</si>
  <si>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</si>
  <si>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</si>
  <si>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</si>
  <si>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</si>
  <si>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</si>
  <si>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</si>
  <si>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</si>
  <si>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</si>
  <si>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</si>
  <si>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</si>
  <si>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</si>
  <si>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</si>
  <si>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</si>
  <si>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</si>
  <si>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</si>
  <si>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</si>
  <si>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</si>
  <si>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</si>
  <si>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</si>
  <si>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</si>
  <si>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</si>
  <si>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</si>
  <si>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</si>
  <si>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</si>
  <si>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</si>
  <si>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</si>
  <si>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</si>
  <si>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</si>
  <si>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</si>
  <si>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</si>
  <si>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</si>
  <si>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</si>
  <si>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</si>
  <si>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</si>
  <si>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</si>
  <si>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</si>
  <si>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</si>
  <si>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</si>
  <si>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</si>
  <si>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</si>
  <si>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</si>
  <si>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</si>
  <si>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</si>
  <si>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</si>
  <si>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</si>
  <si>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</si>
  <si>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</si>
  <si>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</si>
  <si>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</si>
  <si>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</si>
  <si>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</si>
  <si>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</si>
  <si>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</si>
  <si>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</si>
  <si>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</si>
  <si>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</si>
  <si>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</si>
  <si>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</si>
  <si>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</si>
  <si>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</si>
  <si>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</si>
  <si>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</si>
  <si>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</si>
  <si>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</si>
  <si>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</si>
  <si>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</si>
  <si>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</si>
  <si>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</si>
  <si>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</si>
  <si>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</si>
  <si>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</si>
  <si>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</si>
  <si>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</si>
  <si>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</si>
  <si>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</si>
  <si>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</si>
  <si>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</si>
  <si>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</si>
  <si>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</si>
  <si>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</si>
  <si>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</si>
  <si>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</si>
  <si>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</si>
  <si>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</si>
  <si>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</si>
  <si>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</si>
  <si>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</si>
  <si>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</si>
  <si>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</si>
  <si>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</si>
  <si>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</si>
  <si>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</si>
  <si>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</si>
  <si>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</si>
  <si>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</si>
  <si>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</si>
  <si>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</si>
  <si>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</si>
  <si>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</si>
  <si>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</si>
  <si>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</si>
  <si>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</si>
  <si>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</si>
  <si>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</si>
  <si>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</si>
  <si>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</si>
  <si>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</si>
  <si>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</si>
  <si>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</si>
  <si>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</si>
  <si>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</si>
  <si>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</si>
  <si>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</si>
  <si>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</si>
  <si>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</si>
  <si>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</si>
  <si>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</si>
  <si>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</si>
  <si>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</si>
  <si>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</si>
  <si>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</si>
  <si>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</si>
  <si>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</si>
  <si>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</si>
  <si>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</si>
  <si>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</si>
  <si>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</si>
  <si>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</si>
  <si>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</si>
  <si>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</si>
  <si>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</si>
  <si>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</si>
  <si>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</si>
  <si>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</si>
  <si>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</si>
  <si>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</si>
  <si>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</si>
  <si>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</si>
  <si>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</si>
  <si>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</si>
  <si>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</si>
  <si>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</si>
  <si>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</si>
  <si>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</si>
  <si>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</si>
  <si>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</si>
  <si>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</si>
  <si>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</si>
  <si>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</si>
  <si>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</si>
  <si>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</si>
  <si>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</si>
  <si>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</si>
  <si>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</si>
  <si>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</si>
  <si>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</si>
  <si>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</si>
  <si>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</si>
  <si>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</si>
  <si>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</si>
  <si>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</si>
  <si>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</si>
  <si>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</si>
  <si>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</si>
  <si>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</si>
  <si>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</si>
  <si>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</si>
  <si>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</si>
  <si>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</si>
  <si>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</si>
  <si>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</si>
  <si>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</si>
  <si>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</si>
  <si>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</si>
  <si>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</si>
  <si>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</si>
  <si>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</si>
  <si>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</si>
  <si>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</si>
  <si>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</si>
  <si>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</si>
  <si>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</si>
  <si>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</si>
  <si>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</si>
  <si>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</si>
  <si>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</si>
  <si>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</si>
  <si>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</si>
  <si>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</si>
  <si>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</si>
  <si>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</si>
  <si>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</si>
  <si>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</si>
  <si>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</si>
  <si>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</si>
  <si>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</si>
  <si>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</si>
  <si>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</si>
  <si>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</si>
  <si>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</si>
  <si>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</si>
  <si>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</si>
  <si>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</si>
  <si>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</si>
  <si>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</si>
  <si>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</si>
  <si>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</si>
  <si>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</si>
  <si>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</si>
  <si>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</si>
  <si>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</si>
  <si>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</si>
  <si>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</si>
  <si>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</si>
  <si>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</si>
  <si>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</si>
  <si>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</si>
  <si>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</si>
  <si>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</si>
  <si>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</si>
  <si>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</si>
  <si>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</si>
  <si>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</si>
  <si>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</si>
  <si>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</si>
  <si>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</si>
  <si>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</si>
  <si>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</si>
  <si>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</si>
  <si>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</si>
  <si>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</si>
  <si>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</si>
  <si>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</si>
  <si>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</si>
  <si>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</si>
  <si>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</si>
  <si>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</si>
  <si>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</si>
  <si>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</si>
  <si>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</si>
  <si>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</si>
  <si>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</si>
  <si>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</si>
  <si>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</si>
  <si>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</si>
  <si>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</si>
  <si>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</si>
  <si>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</si>
  <si>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</si>
  <si>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</si>
  <si>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</si>
  <si>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</si>
  <si>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</si>
  <si>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</si>
  <si>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</si>
  <si>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</si>
  <si>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</si>
  <si>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</si>
  <si>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</si>
  <si>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</si>
  <si>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</si>
  <si>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</si>
  <si>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</si>
  <si>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</si>
  <si>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</si>
  <si>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</si>
  <si>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</si>
  <si>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</si>
  <si>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</si>
  <si>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</si>
  <si>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</si>
  <si>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</si>
  <si>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</si>
  <si>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</si>
  <si>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</si>
  <si>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</si>
  <si>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</si>
  <si>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</si>
  <si>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</si>
  <si>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</si>
  <si>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</si>
  <si>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</si>
  <si>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</si>
  <si>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</si>
  <si>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</si>
  <si>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</si>
  <si>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</si>
  <si>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</si>
  <si>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</si>
  <si>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</si>
  <si>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</si>
  <si>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</si>
  <si>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</si>
  <si>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</si>
  <si>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</si>
  <si>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</si>
  <si>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</si>
  <si>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</si>
  <si>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</si>
  <si>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</si>
  <si>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</si>
  <si>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</si>
  <si>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</si>
  <si>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</si>
  <si>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</si>
  <si>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</si>
  <si>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</si>
  <si>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</si>
  <si>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</si>
  <si>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</si>
  <si>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</si>
  <si>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</si>
  <si>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</si>
  <si>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</si>
  <si>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</si>
  <si>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</si>
  <si>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</si>
  <si>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</si>
  <si>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</si>
  <si>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</si>
  <si>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</si>
  <si>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</si>
  <si>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</si>
  <si>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</si>
  <si>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</si>
  <si>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</si>
  <si>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</si>
  <si>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</si>
  <si>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</si>
  <si>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</si>
  <si>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</si>
  <si>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</si>
  <si>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</si>
  <si>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</si>
  <si>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</si>
  <si>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</si>
  <si>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</si>
  <si>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</si>
  <si>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</si>
  <si>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</si>
  <si>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</si>
  <si>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</si>
  <si>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</si>
  <si>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</si>
  <si>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</si>
  <si>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</si>
  <si>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</si>
  <si>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</si>
  <si>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</si>
  <si>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</si>
  <si>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</si>
  <si>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</si>
  <si>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</si>
  <si>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</si>
  <si>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</si>
  <si>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</si>
  <si>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</si>
  <si>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</si>
  <si>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</si>
  <si>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</si>
  <si>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</si>
  <si>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</si>
  <si>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</si>
  <si>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</si>
  <si>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</si>
  <si>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</si>
  <si>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</si>
  <si>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</si>
  <si>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</si>
  <si>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</si>
  <si>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</si>
  <si>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</si>
  <si>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</si>
  <si>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</si>
  <si>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</si>
  <si>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</si>
  <si>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</si>
  <si>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</si>
  <si>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</si>
  <si>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</si>
  <si>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</si>
  <si>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</si>
  <si>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</si>
  <si>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</si>
  <si>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</si>
  <si>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</si>
  <si>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</si>
  <si>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</si>
  <si>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</si>
  <si>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</si>
  <si>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</si>
  <si>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</si>
  <si>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</si>
  <si>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</si>
  <si>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</si>
  <si>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</si>
  <si>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</si>
  <si>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</si>
  <si>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</si>
  <si>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</si>
  <si>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</si>
  <si>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</si>
  <si>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</si>
  <si>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</si>
  <si>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</si>
  <si>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</si>
  <si>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</si>
  <si>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</si>
  <si>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</si>
  <si>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</si>
  <si>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</si>
  <si>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</si>
  <si>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</si>
  <si>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</si>
  <si>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</si>
  <si>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</si>
  <si>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</si>
  <si>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</si>
  <si>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</si>
  <si>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</si>
  <si>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</si>
  <si>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</si>
  <si>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</si>
  <si>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</si>
  <si>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</si>
  <si>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</si>
  <si>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</si>
  <si>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</si>
  <si>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</si>
  <si>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</si>
  <si>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</si>
  <si>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</si>
  <si>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</si>
  <si>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</si>
  <si>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</si>
  <si>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</si>
  <si>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</si>
  <si>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</si>
  <si>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</si>
  <si>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</si>
  <si>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</si>
  <si>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</si>
  <si>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</si>
  <si>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</si>
  <si>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</si>
  <si>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</si>
  <si>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</si>
  <si>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</si>
  <si>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</si>
  <si>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</si>
  <si>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</si>
  <si>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</si>
  <si>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</si>
  <si>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</si>
  <si>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</si>
  <si>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</si>
  <si>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</si>
  <si>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</si>
  <si>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</si>
  <si>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</si>
  <si>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</si>
  <si>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</si>
  <si>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</si>
  <si>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</si>
  <si>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</si>
  <si>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</si>
  <si>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</si>
  <si>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</si>
  <si>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</si>
  <si>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</si>
  <si>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</si>
  <si>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</si>
  <si>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</si>
  <si>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</si>
  <si>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</si>
  <si>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</si>
  <si>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</si>
  <si>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</si>
  <si>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</si>
  <si>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</si>
  <si>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</si>
  <si>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</si>
  <si>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</si>
  <si>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</si>
  <si>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</si>
  <si>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</si>
  <si>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</si>
  <si>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</si>
  <si>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</si>
  <si>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</si>
  <si>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</si>
  <si>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</si>
  <si>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</si>
  <si>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</si>
  <si>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</si>
  <si>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</si>
  <si>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</si>
  <si>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</si>
  <si>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</si>
  <si>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</si>
  <si>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</si>
  <si>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</si>
  <si>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</si>
  <si>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</si>
  <si>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</si>
  <si>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</si>
  <si>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</si>
  <si>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</si>
  <si>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</si>
  <si>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</si>
  <si>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</si>
  <si>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</si>
  <si>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</si>
  <si>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</si>
  <si>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</si>
  <si>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</si>
  <si>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</si>
  <si>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</si>
  <si>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</si>
  <si>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</si>
  <si>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</si>
  <si>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</si>
  <si>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</si>
  <si>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</si>
  <si>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</si>
  <si>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</si>
  <si>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</si>
  <si>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</si>
  <si>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</si>
  <si>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</si>
  <si>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</si>
  <si>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</si>
  <si>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</si>
  <si>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</si>
  <si>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</si>
  <si>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</si>
  <si>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</si>
  <si>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</si>
  <si>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</si>
  <si>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</si>
  <si>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</si>
  <si>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</si>
  <si>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</si>
  <si>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</si>
  <si>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</si>
  <si>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</si>
  <si>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</si>
  <si>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</si>
  <si>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</si>
  <si>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</si>
  <si>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</si>
  <si>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</si>
  <si>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</si>
  <si>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</si>
  <si>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</si>
  <si>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</si>
  <si>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</si>
  <si>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</si>
  <si>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</si>
  <si>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</si>
  <si>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</si>
  <si>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</si>
  <si>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</si>
  <si>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</si>
  <si>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</si>
  <si>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</si>
  <si>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</si>
  <si>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</si>
  <si>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</si>
  <si>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</si>
  <si>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</si>
  <si>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</si>
  <si>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</si>
  <si>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</si>
  <si>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</si>
  <si>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</si>
  <si>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</si>
  <si>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</si>
  <si>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</si>
  <si>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</si>
  <si>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</si>
  <si>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</si>
  <si>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</si>
  <si>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</si>
  <si>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</si>
  <si>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</si>
  <si>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</si>
  <si>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</si>
  <si>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</si>
  <si>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</si>
  <si>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</si>
  <si>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</si>
  <si>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</si>
  <si>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</si>
  <si>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</si>
  <si>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</si>
  <si>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</si>
  <si>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</si>
  <si>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</si>
  <si>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</si>
  <si>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</si>
  <si>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</si>
  <si>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</si>
  <si>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</si>
  <si>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</si>
  <si>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</si>
  <si>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</si>
  <si>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</si>
  <si>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</si>
  <si>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</si>
  <si>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</si>
  <si>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</si>
  <si>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</si>
  <si>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</si>
  <si>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</si>
  <si>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</si>
  <si>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</si>
  <si>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</si>
  <si>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</si>
  <si>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</si>
  <si>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</si>
  <si>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</si>
  <si>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</si>
  <si>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</si>
  <si>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</si>
  <si>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</si>
  <si>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</si>
  <si>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</si>
  <si>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</si>
  <si>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</si>
  <si>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</si>
  <si>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</si>
  <si>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</si>
  <si>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</si>
  <si>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</si>
  <si>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</si>
  <si>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</si>
  <si>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</si>
  <si>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</si>
  <si>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</si>
  <si>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</si>
  <si>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</si>
  <si>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</si>
  <si>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</si>
  <si>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</si>
  <si>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</si>
  <si>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</si>
  <si>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</si>
  <si>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</si>
  <si>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</si>
  <si>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</si>
  <si>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</si>
  <si>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</si>
  <si>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</si>
  <si>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</si>
  <si>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</si>
  <si>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</si>
  <si>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</si>
  <si>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</si>
  <si>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</si>
  <si>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</si>
  <si>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</si>
  <si>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</si>
  <si>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</si>
  <si>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</si>
  <si>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</si>
  <si>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</si>
  <si>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</si>
  <si>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</si>
  <si>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</si>
  <si>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</si>
  <si>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</si>
  <si>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</si>
  <si>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</si>
  <si>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</si>
  <si>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</si>
  <si>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</si>
  <si>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</si>
  <si>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</si>
  <si>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</si>
  <si>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</si>
  <si>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</si>
  <si>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</si>
  <si>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</si>
  <si>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</si>
  <si>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</si>
  <si>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</si>
  <si>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</si>
  <si>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</si>
  <si>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</si>
  <si>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</si>
  <si>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</si>
  <si>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</si>
  <si>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</si>
  <si>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</si>
  <si>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</si>
  <si>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</si>
  <si>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</si>
  <si>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</si>
  <si>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</si>
  <si>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</si>
  <si>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</si>
  <si>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</si>
  <si>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</si>
  <si>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</si>
  <si>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</si>
  <si>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</si>
  <si>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</si>
  <si>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</si>
  <si>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</si>
  <si>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</si>
  <si>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</si>
  <si>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</si>
  <si>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</si>
  <si>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</si>
  <si>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</si>
  <si>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</si>
  <si>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</si>
  <si>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</si>
  <si>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</si>
  <si>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</si>
  <si>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</si>
  <si>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</si>
  <si>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</si>
  <si>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</si>
  <si>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</si>
  <si>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</si>
  <si>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</si>
  <si>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</si>
  <si>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</si>
  <si>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</si>
  <si>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</si>
  <si>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</si>
  <si>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</si>
  <si>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</si>
  <si>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</si>
  <si>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</si>
  <si>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</si>
  <si>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</si>
  <si>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</si>
  <si>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</si>
  <si>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</si>
  <si>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</si>
  <si>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</si>
  <si>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</si>
  <si>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</si>
  <si>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</si>
  <si>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</si>
  <si>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</si>
  <si>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</si>
  <si>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</si>
  <si>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</si>
  <si>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</si>
  <si>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</si>
  <si>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</si>
  <si>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</si>
  <si>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</si>
  <si>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</si>
  <si>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</si>
  <si>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</si>
  <si>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</si>
  <si>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</si>
  <si>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</si>
  <si>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</si>
  <si>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</si>
  <si>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</si>
  <si>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</si>
  <si>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</si>
  <si>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</si>
  <si>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</si>
  <si>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</si>
  <si>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</si>
  <si>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</si>
  <si>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</si>
  <si>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</si>
  <si>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</si>
  <si>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</si>
  <si>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</si>
  <si>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</si>
  <si>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</si>
  <si>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</si>
  <si>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</si>
  <si>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</si>
  <si>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</si>
  <si>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</si>
  <si>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</si>
  <si>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</si>
  <si>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</si>
  <si>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</si>
  <si>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</si>
  <si>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</si>
  <si>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</si>
  <si>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</si>
  <si>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</si>
  <si>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</si>
  <si>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</si>
  <si>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</si>
  <si>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</si>
  <si>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</si>
  <si>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</si>
  <si>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</si>
  <si>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</si>
  <si>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</si>
  <si>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</si>
  <si>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</si>
  <si>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</si>
  <si>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</si>
  <si>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</si>
  <si>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</si>
  <si>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</si>
  <si>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</si>
  <si>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</si>
  <si>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</si>
  <si>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</si>
  <si>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</si>
  <si>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</si>
  <si>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</si>
  <si>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</si>
  <si>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</si>
  <si>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</si>
  <si>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</si>
  <si>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</si>
  <si>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</si>
  <si>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</si>
  <si>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</si>
  <si>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</si>
  <si>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</si>
  <si>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</si>
  <si>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</si>
  <si>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</si>
  <si>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</si>
  <si>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</si>
  <si>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</si>
  <si>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</si>
  <si>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</si>
  <si>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</si>
  <si>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</si>
  <si>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</si>
  <si>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</si>
  <si>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</si>
  <si>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</si>
  <si>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</si>
  <si>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</si>
  <si>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</si>
  <si>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</si>
  <si>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</si>
  <si>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</si>
  <si>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</si>
  <si>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</si>
  <si>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</si>
  <si>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</si>
  <si>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</si>
  <si>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</si>
  <si>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</si>
  <si>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</si>
  <si>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</si>
  <si>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</si>
  <si>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</si>
  <si>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</si>
  <si>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</si>
  <si>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</si>
  <si>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</si>
  <si>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</si>
  <si>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</si>
  <si>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</si>
  <si>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</si>
  <si>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</si>
  <si>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</si>
  <si>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</si>
  <si>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</si>
  <si>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</si>
  <si>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</si>
  <si>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</si>
  <si>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</si>
  <si>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</si>
  <si>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</si>
  <si>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</si>
  <si>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</si>
  <si>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</si>
  <si>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</si>
  <si>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</si>
  <si>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</si>
  <si>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</si>
  <si>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</si>
  <si>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</si>
  <si>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</si>
  <si>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</si>
  <si>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</si>
  <si>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</si>
  <si>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</si>
  <si>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</si>
  <si>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</si>
  <si>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</si>
  <si>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</si>
  <si>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</si>
  <si>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</si>
  <si>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</si>
  <si>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</si>
  <si>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</si>
  <si>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</si>
  <si>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</si>
  <si>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</si>
  <si>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</si>
  <si>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</si>
  <si>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</si>
  <si>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</si>
  <si>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</si>
  <si>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</si>
  <si>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</si>
  <si>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</si>
  <si>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</si>
  <si>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</si>
  <si>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</si>
  <si>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</si>
  <si>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</si>
  <si>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</si>
  <si>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</si>
  <si>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</si>
  <si>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</si>
  <si>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</si>
  <si>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</si>
  <si>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</si>
  <si>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</si>
  <si>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</si>
  <si>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</si>
  <si>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</si>
  <si>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</si>
  <si>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</si>
  <si>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</si>
  <si>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</si>
  <si>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</si>
  <si>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</si>
  <si>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</si>
  <si>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</si>
  <si>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</si>
  <si>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</si>
  <si>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</si>
  <si>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</si>
  <si>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</si>
  <si>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</si>
  <si>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</si>
  <si>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</si>
  <si>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</si>
  <si>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</si>
  <si>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</si>
  <si>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</si>
  <si>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</si>
  <si>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</si>
  <si>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</si>
  <si>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</si>
  <si>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</si>
  <si>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</si>
  <si>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</si>
  <si>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</si>
  <si>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</si>
  <si>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</si>
  <si>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</si>
  <si>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</si>
  <si>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</si>
  <si>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</si>
  <si>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</si>
  <si>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</si>
  <si>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</si>
  <si>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</si>
  <si>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</si>
  <si>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</si>
  <si>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</si>
  <si>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</si>
  <si>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</si>
  <si>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</si>
  <si>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</si>
  <si>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</si>
  <si>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</si>
  <si>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</si>
  <si>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</si>
  <si>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</si>
  <si>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</si>
  <si>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</si>
  <si>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</si>
  <si>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</si>
  <si>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</si>
  <si>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</si>
  <si>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</si>
  <si>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</si>
  <si>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</si>
  <si>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</si>
  <si>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</si>
  <si>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</si>
  <si>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</si>
  <si>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</si>
  <si>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</si>
  <si>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</si>
  <si>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</si>
  <si>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</si>
  <si>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</si>
  <si>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</si>
  <si>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</si>
  <si>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</si>
  <si>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</si>
  <si>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</si>
  <si>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</si>
  <si>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</si>
  <si>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</si>
  <si>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</si>
  <si>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</si>
  <si>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</si>
  <si>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</si>
  <si>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</si>
  <si>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</si>
  <si>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</si>
  <si>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</si>
  <si>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</si>
  <si>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</si>
  <si>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</si>
  <si>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</si>
  <si>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</si>
  <si>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</si>
  <si>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</si>
  <si>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</si>
  <si>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</si>
  <si>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</si>
  <si>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</si>
  <si>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</si>
  <si>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</si>
  <si>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</si>
  <si>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</si>
  <si>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</si>
  <si>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</si>
  <si>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</si>
  <si>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</si>
  <si>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</si>
  <si>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</si>
  <si>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</si>
  <si>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</si>
  <si>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</si>
  <si>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</si>
  <si>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</si>
  <si>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</si>
  <si>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</si>
  <si>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</si>
  <si>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</si>
  <si>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</si>
  <si>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</si>
  <si>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</si>
  <si>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</si>
  <si>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</si>
  <si>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</si>
  <si>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</si>
  <si>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</si>
  <si>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</si>
  <si>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</si>
  <si>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</si>
  <si>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</si>
  <si>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</si>
  <si>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</si>
  <si>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</si>
  <si>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</si>
  <si>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</si>
  <si>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</si>
  <si>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</si>
  <si>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</si>
  <si>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</si>
  <si>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</si>
  <si>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</si>
  <si>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</si>
  <si>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</si>
  <si>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</si>
  <si>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</si>
  <si>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</si>
  <si>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</si>
  <si>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</si>
  <si>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</si>
  <si>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</si>
  <si>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</si>
  <si>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</si>
  <si>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</si>
  <si>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</si>
  <si>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</si>
  <si>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</si>
  <si>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</si>
  <si>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</si>
  <si>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</si>
  <si>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</si>
  <si>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</si>
  <si>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</si>
  <si>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</si>
  <si>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</si>
  <si>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</si>
  <si>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</si>
  <si>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</si>
  <si>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</si>
  <si>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</si>
  <si>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</si>
  <si>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</si>
  <si>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</si>
  <si>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</si>
  <si>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</si>
  <si>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</si>
  <si>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</si>
  <si>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</si>
  <si>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</si>
  <si>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</si>
  <si>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</si>
  <si>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</si>
  <si>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</si>
  <si>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</si>
  <si>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</si>
  <si>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</si>
  <si>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</si>
  <si>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</si>
  <si>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</si>
  <si>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</si>
  <si>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</si>
  <si>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</si>
  <si>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</si>
  <si>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</si>
  <si>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</si>
  <si>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</si>
  <si>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</si>
  <si>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</si>
  <si>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</si>
  <si>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</si>
  <si>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</si>
  <si>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</si>
  <si>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</si>
  <si>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</si>
  <si>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</si>
  <si>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</si>
  <si>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</si>
  <si>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</si>
  <si>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</si>
  <si>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</si>
  <si>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</si>
  <si>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</si>
  <si>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</si>
  <si>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</si>
  <si>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</si>
  <si>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</si>
  <si>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</si>
  <si>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</si>
  <si>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</si>
  <si>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</si>
  <si>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</si>
  <si>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</si>
  <si>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</si>
  <si>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</si>
  <si>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</si>
  <si>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</si>
  <si>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</si>
  <si>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</si>
  <si>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</si>
  <si>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</si>
  <si>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</si>
  <si>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</si>
  <si>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</si>
  <si>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</si>
  <si>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</si>
  <si>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</si>
  <si>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</si>
  <si>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</si>
  <si>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</si>
  <si>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</si>
  <si>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</si>
  <si>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</si>
  <si>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</si>
  <si>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</si>
  <si>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</si>
  <si>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</si>
  <si>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</si>
  <si>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</si>
  <si>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</si>
  <si>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</si>
  <si>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</si>
  <si>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</si>
  <si>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</si>
  <si>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</si>
  <si>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</si>
  <si>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</si>
  <si>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</si>
  <si>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</si>
  <si>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</si>
  <si>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</si>
  <si>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</si>
  <si>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</si>
  <si>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</si>
  <si>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</si>
  <si>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</si>
  <si>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</si>
  <si>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</si>
  <si>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</si>
  <si>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</si>
  <si>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</si>
  <si>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</si>
  <si>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</si>
  <si>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</si>
  <si>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</si>
  <si>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</si>
  <si>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</si>
  <si>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</si>
  <si>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</si>
  <si>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</si>
  <si>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</si>
  <si>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</si>
  <si>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</si>
  <si>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</si>
  <si>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</si>
  <si>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</si>
  <si>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</si>
  <si>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</si>
  <si>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</si>
  <si>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</si>
  <si>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</si>
  <si>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</si>
  <si>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</si>
  <si>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</si>
  <si>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</si>
  <si>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</si>
  <si>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</si>
  <si>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</si>
  <si>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</si>
  <si>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</si>
  <si>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</si>
  <si>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</si>
  <si>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</si>
  <si>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</si>
  <si>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</si>
  <si>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</si>
  <si>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</si>
  <si>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</si>
  <si>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</si>
  <si>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</si>
  <si>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</si>
  <si>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</si>
  <si>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</si>
  <si>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</si>
  <si>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</si>
  <si>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</si>
  <si>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</si>
  <si>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</si>
  <si>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</si>
  <si>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</si>
  <si>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</si>
  <si>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</si>
  <si>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</si>
  <si>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</si>
  <si>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</si>
  <si>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</si>
  <si>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</si>
  <si>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</si>
  <si>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</si>
  <si>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</si>
  <si>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</si>
  <si>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</si>
  <si>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</si>
  <si>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</si>
  <si>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</si>
  <si>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</si>
  <si>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</si>
  <si>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</si>
  <si>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</si>
  <si>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</si>
  <si>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</si>
  <si>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</si>
  <si>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</si>
  <si>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</si>
  <si>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</si>
  <si>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</si>
  <si>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</si>
  <si>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</si>
  <si>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</si>
  <si>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</si>
  <si>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</si>
  <si>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</si>
  <si>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</si>
  <si>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</si>
  <si>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</si>
  <si>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</si>
  <si>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</si>
  <si>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</si>
  <si>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</si>
  <si>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</si>
  <si>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</si>
  <si>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</si>
  <si>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</si>
  <si>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</si>
  <si>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</si>
  <si>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</si>
  <si>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</si>
  <si>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</si>
  <si>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</si>
  <si>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</si>
  <si>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</si>
  <si>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</si>
  <si>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</si>
  <si>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</si>
  <si>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</si>
  <si>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</si>
  <si>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</si>
  <si>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</si>
  <si>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</si>
  <si>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</si>
  <si>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</si>
  <si>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</si>
  <si>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</si>
  <si>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</si>
  <si>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</si>
  <si>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</si>
  <si>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</si>
  <si>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</si>
  <si>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</si>
  <si>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</si>
  <si>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</si>
  <si>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</si>
  <si>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</si>
  <si>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</si>
  <si>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</si>
  <si>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</si>
  <si>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</si>
  <si>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</si>
  <si>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</si>
  <si>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</si>
  <si>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</si>
  <si>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</si>
  <si>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</si>
  <si>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</si>
  <si>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</si>
  <si>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</si>
  <si>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</si>
  <si>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</si>
  <si>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</si>
  <si>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</si>
  <si>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</si>
  <si>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</si>
  <si>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</si>
  <si>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</si>
  <si>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</si>
  <si>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</si>
  <si>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</si>
  <si>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</si>
  <si>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</si>
  <si>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</si>
  <si>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</si>
  <si>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</si>
  <si>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</si>
  <si>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</si>
  <si>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</si>
  <si>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</si>
  <si>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</si>
  <si>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</si>
  <si>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</si>
  <si>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</si>
  <si>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</si>
  <si>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</si>
  <si>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</si>
  <si>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</si>
  <si>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</si>
  <si>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</si>
  <si>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</si>
  <si>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</si>
  <si>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</si>
  <si>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</si>
  <si>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</si>
  <si>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</si>
  <si>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</si>
  <si>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</si>
  <si>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</si>
  <si>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</si>
  <si>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</si>
  <si>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</si>
  <si>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</si>
  <si>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</si>
  <si>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</si>
  <si>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</si>
  <si>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</si>
  <si>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</si>
  <si>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</si>
  <si>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</si>
  <si>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</si>
  <si>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</si>
  <si>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</si>
  <si>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</si>
  <si>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</si>
  <si>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</si>
  <si>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</si>
  <si>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</si>
  <si>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</si>
  <si>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</si>
  <si>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</si>
  <si>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</si>
  <si>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</si>
  <si>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</si>
  <si>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</si>
  <si>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</si>
  <si>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</si>
  <si>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</si>
  <si>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</si>
  <si>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</si>
  <si>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</si>
  <si>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</si>
  <si>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</si>
  <si>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</si>
  <si>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</si>
  <si>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</si>
  <si>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</si>
  <si>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</si>
  <si>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</si>
  <si>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</si>
  <si>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</si>
  <si>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</si>
  <si>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</si>
  <si>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</si>
  <si>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</si>
  <si>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</si>
  <si>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</si>
  <si>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</si>
  <si>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</si>
  <si>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</si>
  <si>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</si>
  <si>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</si>
  <si>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</si>
  <si>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</si>
  <si>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</si>
  <si>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</si>
  <si>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</si>
  <si>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</si>
  <si>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</si>
  <si>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</si>
  <si>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</si>
  <si>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</si>
  <si>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</si>
  <si>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</si>
  <si>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</si>
  <si>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</si>
  <si>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</si>
  <si>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</si>
  <si>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</si>
  <si>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</si>
  <si>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</si>
  <si>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</si>
  <si>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</si>
  <si>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</si>
  <si>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</si>
  <si>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</si>
  <si>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</si>
  <si>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</si>
  <si>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</si>
  <si>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</si>
  <si>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</si>
  <si>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</si>
  <si>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</si>
  <si>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</si>
  <si>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</si>
  <si>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</si>
  <si>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</si>
  <si>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</si>
  <si>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</si>
  <si>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</si>
  <si>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</si>
  <si>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</si>
  <si>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</si>
  <si>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</si>
  <si>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</si>
  <si>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</si>
  <si>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</si>
  <si>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</si>
  <si>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</si>
  <si>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</si>
  <si>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</si>
  <si>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</si>
  <si>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</si>
  <si>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</si>
  <si>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</si>
  <si>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</si>
  <si>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</si>
  <si>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</si>
  <si>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</si>
  <si>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</si>
  <si>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</si>
  <si>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</si>
  <si>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</si>
  <si>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</si>
  <si>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</si>
  <si>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</si>
  <si>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</si>
  <si>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</si>
  <si>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</si>
  <si>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</si>
  <si>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</si>
  <si>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</si>
  <si>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</si>
  <si>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</si>
  <si>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</si>
  <si>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</si>
  <si>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</si>
  <si>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</si>
  <si>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</si>
  <si>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</si>
  <si>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</si>
  <si>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</si>
  <si>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</si>
  <si>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</si>
  <si>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</si>
  <si>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</si>
  <si>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</si>
  <si>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</si>
  <si>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</si>
  <si>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</si>
  <si>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</si>
  <si>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</si>
  <si>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</si>
  <si>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</si>
  <si>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</si>
  <si>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</si>
  <si>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</si>
  <si>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</si>
  <si>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</si>
  <si>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</si>
  <si>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</si>
  <si>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</si>
  <si>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</si>
  <si>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</si>
  <si>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</si>
  <si>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</si>
  <si>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</si>
  <si>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</si>
  <si>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</si>
  <si>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</si>
  <si>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</si>
  <si>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</si>
  <si>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</si>
  <si>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</si>
  <si>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</si>
  <si>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</si>
  <si>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</si>
  <si>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</si>
  <si>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</si>
  <si>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</si>
  <si>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</si>
  <si>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</si>
  <si>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</si>
  <si>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</si>
  <si>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</si>
  <si>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</si>
  <si>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</si>
  <si>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</si>
  <si>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</si>
  <si>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</si>
  <si>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</si>
  <si>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</si>
  <si>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</si>
  <si>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</si>
  <si>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</si>
  <si>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</si>
  <si>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</si>
  <si>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</si>
  <si>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</si>
  <si>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</si>
  <si>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</si>
  <si>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</si>
  <si>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</si>
  <si>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</si>
  <si>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</si>
  <si>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</si>
  <si>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</si>
  <si>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</si>
  <si>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</si>
  <si>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</si>
  <si>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</si>
  <si>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</si>
  <si>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</si>
  <si>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</si>
  <si>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</si>
  <si>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</si>
  <si>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</si>
  <si>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</si>
  <si>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</si>
  <si>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</si>
  <si>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</si>
  <si>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</si>
  <si>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</si>
  <si>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</si>
  <si>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</si>
  <si>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</si>
  <si>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</si>
  <si>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</si>
  <si>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</si>
  <si>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</si>
  <si>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</si>
  <si>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</si>
  <si>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</si>
  <si>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</si>
  <si>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</si>
  <si>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</si>
  <si>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</si>
  <si>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</si>
  <si>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</si>
  <si>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</si>
  <si>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</si>
  <si>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</si>
  <si>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</si>
  <si>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</si>
  <si>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</si>
  <si>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</si>
  <si>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</si>
  <si>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</si>
  <si>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</si>
  <si>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</si>
  <si>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</si>
  <si>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</si>
  <si>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</si>
  <si>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</si>
  <si>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</si>
  <si>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</si>
  <si>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</si>
  <si>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</si>
  <si>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</si>
  <si>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</si>
  <si>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</si>
  <si>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</si>
  <si>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</si>
  <si>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</si>
  <si>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</si>
  <si>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</si>
  <si>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</si>
  <si>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</si>
  <si>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</si>
  <si>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</si>
  <si>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</si>
  <si>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</si>
  <si>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</si>
  <si>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</si>
  <si>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</si>
  <si>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</si>
  <si>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</si>
  <si>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</si>
  <si>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</si>
  <si>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</si>
  <si>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</si>
  <si>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</si>
  <si>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</si>
  <si>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</si>
  <si>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</si>
  <si>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</si>
  <si>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</si>
  <si>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</si>
  <si>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</si>
  <si>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</si>
  <si>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</si>
  <si>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</si>
  <si>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</si>
  <si>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</si>
  <si>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</si>
  <si>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</si>
  <si>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</si>
  <si>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</si>
  <si>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</si>
  <si>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</si>
  <si>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</si>
  <si>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</si>
  <si>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</si>
  <si>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</si>
  <si>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</si>
  <si>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</si>
  <si>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</si>
  <si>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</si>
  <si>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</si>
  <si>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</si>
  <si>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</si>
  <si>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</si>
  <si>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</si>
  <si>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</si>
  <si>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</si>
  <si>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</si>
  <si>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</si>
  <si>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</si>
  <si>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</si>
  <si>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</si>
  <si>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</si>
  <si>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</si>
  <si>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</si>
  <si>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</si>
  <si>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</si>
  <si>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</si>
  <si>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</si>
  <si>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</si>
  <si>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</si>
  <si>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</si>
  <si>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</si>
  <si>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</si>
  <si>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</si>
  <si>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</si>
  <si>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</si>
  <si>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</si>
  <si>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</si>
  <si>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</si>
  <si>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</si>
  <si>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</si>
  <si>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</si>
  <si>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</si>
  <si>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</si>
  <si>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</si>
  <si>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</si>
  <si>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</si>
  <si>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</si>
  <si>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</si>
  <si>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</si>
  <si>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</si>
  <si>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</si>
  <si>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</si>
  <si>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</si>
  <si>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</si>
  <si>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</si>
  <si>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</si>
  <si>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</si>
  <si>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</si>
  <si>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</si>
  <si>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</si>
  <si>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</si>
  <si>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</si>
  <si>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</si>
  <si>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</si>
  <si>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</si>
  <si>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</si>
  <si>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</si>
  <si>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</si>
  <si>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</si>
  <si>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</si>
  <si>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</si>
  <si>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</si>
  <si>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</si>
  <si>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</si>
  <si>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</si>
  <si>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</si>
  <si>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</si>
  <si>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</si>
  <si>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</si>
  <si>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</si>
  <si>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</si>
  <si>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</si>
  <si>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</si>
  <si>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</si>
  <si>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</si>
  <si>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</si>
  <si>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</si>
  <si>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</si>
  <si>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</si>
  <si>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</si>
  <si>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</si>
  <si>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</si>
  <si>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</si>
  <si>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</si>
  <si>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</si>
  <si>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</si>
  <si>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</si>
  <si>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</si>
  <si>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</si>
  <si>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</si>
  <si>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</si>
  <si>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</si>
  <si>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</si>
  <si>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</si>
  <si>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</si>
  <si>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</si>
  <si>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</si>
  <si>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</si>
  <si>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</si>
  <si>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</si>
  <si>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</si>
  <si>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</si>
  <si>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</si>
  <si>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</si>
  <si>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</si>
  <si>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</si>
  <si>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</si>
  <si>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</si>
  <si>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</si>
  <si>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</si>
  <si>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</si>
  <si>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</si>
  <si>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</si>
  <si>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</si>
  <si>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</si>
  <si>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</si>
  <si>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</si>
  <si>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</si>
  <si>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</si>
  <si>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</si>
  <si>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</si>
  <si>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</si>
  <si>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</si>
  <si>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</si>
  <si>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</si>
  <si>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</si>
  <si>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</si>
  <si>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</si>
  <si>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</si>
  <si>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</si>
  <si>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</si>
  <si>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</si>
  <si>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</si>
  <si>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</si>
  <si>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</si>
  <si>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</si>
  <si>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</si>
  <si>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</si>
  <si>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</si>
  <si>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</si>
  <si>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</si>
  <si>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</si>
  <si>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</si>
  <si>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</si>
  <si>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</si>
  <si>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</si>
  <si>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</si>
  <si>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</si>
  <si>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</si>
  <si>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</si>
  <si>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</si>
  <si>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</si>
  <si>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</si>
  <si>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</si>
  <si>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</si>
  <si>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</si>
  <si>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</si>
  <si>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</si>
  <si>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</si>
  <si>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</si>
  <si>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</si>
  <si>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</si>
  <si>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</si>
  <si>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</si>
  <si>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</si>
  <si>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</si>
  <si>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</si>
  <si>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</si>
  <si>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</si>
  <si>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</si>
  <si>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</si>
  <si>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</si>
  <si>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</si>
  <si>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</si>
  <si>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</si>
  <si>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</si>
  <si>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</si>
  <si>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</si>
  <si>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</si>
  <si>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</si>
  <si>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</si>
  <si>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</si>
  <si>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</si>
  <si>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</si>
  <si>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</si>
  <si>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</si>
  <si>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</si>
  <si>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</si>
  <si>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</si>
  <si>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</si>
  <si>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</si>
  <si>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</si>
  <si>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</si>
  <si>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</si>
  <si>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</si>
  <si>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</si>
  <si>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</si>
  <si>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</si>
  <si>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</si>
  <si>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</si>
  <si>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</si>
  <si>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</si>
  <si>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</si>
  <si>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</si>
  <si>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</si>
  <si>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</si>
  <si>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</si>
  <si>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</si>
  <si>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</si>
  <si>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</si>
  <si>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</si>
  <si>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</si>
  <si>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</si>
  <si>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</si>
  <si>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</si>
  <si>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</si>
  <si>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</si>
  <si>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</si>
  <si>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</si>
  <si>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</si>
  <si>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</si>
  <si>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</si>
  <si>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</si>
  <si>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</si>
  <si>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</si>
  <si>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</si>
  <si>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</si>
  <si>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</si>
  <si>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</si>
  <si>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</si>
  <si>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</si>
  <si>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</si>
  <si>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</si>
  <si>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</si>
  <si>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</si>
  <si>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</si>
  <si>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</si>
  <si>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</si>
  <si>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</si>
  <si>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</si>
  <si>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</si>
  <si>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</si>
  <si>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</si>
  <si>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</si>
  <si>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</si>
  <si>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</si>
  <si>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</si>
  <si>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</si>
  <si>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</si>
  <si>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</si>
  <si>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</si>
  <si>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</si>
  <si>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</si>
  <si>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</si>
  <si>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</si>
  <si>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</si>
  <si>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</si>
  <si>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</si>
  <si>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</si>
  <si>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</si>
  <si>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</si>
  <si>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</si>
  <si>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</si>
  <si>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</si>
  <si>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</si>
  <si>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</si>
  <si>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</si>
  <si>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</si>
  <si>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</si>
  <si>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</si>
  <si>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</si>
  <si>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</si>
  <si>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</si>
  <si>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</si>
  <si>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</si>
  <si>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</si>
  <si>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</si>
  <si>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</si>
  <si>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</si>
  <si>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</si>
  <si>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</si>
  <si>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</si>
  <si>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</si>
  <si>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</si>
  <si>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</si>
  <si>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</si>
  <si>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</si>
  <si>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</si>
  <si>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</si>
  <si>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</si>
  <si>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</si>
  <si>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</si>
  <si>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</si>
  <si>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</si>
  <si>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</si>
  <si>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</si>
  <si>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</si>
  <si>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</si>
  <si>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</si>
  <si>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</si>
  <si>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</si>
  <si>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</si>
  <si>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</si>
  <si>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</si>
  <si>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</si>
  <si>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</si>
  <si>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</si>
  <si>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</si>
  <si>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</si>
  <si>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</si>
  <si>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</si>
  <si>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</si>
  <si>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</si>
  <si>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</si>
  <si>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</si>
  <si>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</si>
  <si>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</si>
  <si>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</si>
  <si>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</si>
  <si>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</si>
  <si>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</si>
  <si>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</si>
  <si>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</si>
  <si>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</si>
  <si>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</si>
  <si>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</si>
  <si>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</si>
  <si>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</si>
  <si>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</si>
  <si>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</si>
  <si>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</si>
  <si>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</si>
  <si>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</si>
  <si>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</si>
  <si>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</si>
  <si>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</si>
  <si>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</si>
  <si>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</si>
  <si>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</si>
  <si>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</si>
  <si>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</si>
  <si>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</si>
  <si>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</si>
  <si>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</si>
  <si>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</si>
  <si>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</si>
  <si>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</si>
  <si>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</si>
  <si>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</si>
  <si>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</si>
  <si>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</si>
  <si>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</si>
  <si>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</si>
  <si>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</si>
  <si>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</si>
  <si>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</si>
  <si>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</si>
  <si>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</si>
  <si>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</si>
  <si>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</si>
  <si>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</si>
  <si>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</si>
  <si>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</si>
  <si>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</si>
  <si>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</si>
  <si>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</si>
  <si>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</si>
  <si>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</si>
  <si>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</si>
  <si>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</si>
  <si>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</si>
  <si>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</si>
  <si>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</si>
  <si>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</si>
  <si>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</si>
  <si>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</si>
  <si>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</si>
  <si>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</si>
  <si>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</si>
  <si>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</si>
  <si>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</si>
  <si>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</si>
  <si>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</si>
  <si>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</si>
  <si>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</si>
  <si>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</si>
  <si>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</si>
  <si>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</si>
  <si>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</si>
  <si>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</si>
  <si>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</si>
  <si>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</si>
  <si>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</si>
  <si>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</si>
  <si>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</si>
  <si>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</si>
  <si>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</si>
  <si>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</si>
  <si>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</si>
  <si>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</si>
  <si>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</si>
  <si>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</si>
  <si>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</si>
  <si>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</si>
  <si>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</si>
  <si>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</si>
  <si>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</si>
  <si>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</si>
  <si>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</si>
  <si>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</si>
  <si>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</si>
  <si>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</si>
  <si>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</si>
  <si>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</si>
  <si>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</si>
  <si>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</si>
  <si>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</si>
  <si>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</si>
  <si>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</si>
  <si>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</si>
  <si>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</si>
  <si>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</si>
  <si>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</si>
  <si>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</si>
  <si>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</si>
  <si>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</si>
  <si>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</si>
  <si>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</si>
  <si>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</si>
  <si>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</si>
  <si>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</si>
  <si>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</si>
  <si>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</si>
  <si>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</si>
  <si>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</si>
  <si>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</si>
  <si>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</si>
  <si>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</si>
  <si>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</si>
  <si>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</si>
  <si>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</si>
  <si>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</si>
  <si>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</si>
  <si>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</si>
  <si>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</si>
  <si>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</si>
  <si>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</si>
  <si>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</si>
  <si>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</si>
  <si>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</si>
  <si>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</si>
  <si>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</si>
  <si>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</si>
  <si>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</si>
  <si>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</si>
  <si>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</si>
  <si>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</si>
  <si>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</si>
  <si>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</si>
  <si>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</si>
  <si>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</si>
  <si>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</si>
  <si>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</si>
  <si>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</si>
  <si>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</si>
  <si>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</si>
  <si>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</si>
  <si>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</si>
  <si>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</si>
  <si>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</si>
  <si>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</si>
  <si>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</si>
  <si>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</si>
  <si>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</si>
  <si>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</si>
  <si>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</si>
  <si>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</si>
  <si>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</si>
  <si>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</si>
  <si>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</si>
  <si>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</si>
  <si>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</si>
  <si>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</si>
  <si>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</si>
  <si>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</si>
  <si>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</si>
  <si>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</si>
  <si>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</si>
  <si>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</si>
  <si>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</si>
  <si>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</si>
  <si>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</si>
  <si>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</si>
  <si>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</si>
  <si>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</si>
  <si>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</si>
  <si>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</si>
  <si>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</si>
  <si>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</si>
  <si>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</si>
  <si>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</si>
  <si>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</si>
  <si>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</si>
  <si>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</si>
  <si>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</si>
  <si>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</si>
  <si>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</si>
  <si>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</si>
  <si>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</si>
  <si>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</si>
  <si>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</si>
  <si>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</si>
  <si>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</si>
  <si>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</si>
  <si>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</si>
  <si>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</si>
  <si>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</si>
  <si>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</si>
  <si>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</si>
  <si>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</si>
  <si>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</si>
  <si>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</si>
  <si>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</si>
  <si>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</si>
  <si>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</si>
  <si>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</si>
  <si>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</si>
  <si>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</si>
  <si>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</si>
  <si>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</si>
  <si>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</si>
  <si>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</si>
  <si>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</si>
  <si>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</si>
  <si>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</si>
  <si>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</si>
  <si>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</si>
  <si>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</si>
  <si>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</si>
  <si>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</si>
  <si>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</si>
  <si>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</si>
  <si>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</si>
  <si>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</si>
  <si>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</si>
  <si>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</si>
  <si>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</si>
  <si>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</si>
  <si>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</si>
  <si>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</si>
  <si>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</si>
  <si>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</si>
  <si>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</si>
  <si>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</si>
  <si>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</si>
  <si>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</si>
  <si>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</si>
  <si>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</si>
  <si>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</si>
  <si>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</si>
  <si>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</si>
  <si>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</si>
  <si>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</si>
  <si>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</si>
  <si>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</si>
  <si>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</si>
  <si>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</si>
  <si>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</si>
  <si>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</si>
  <si>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</si>
  <si>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</si>
  <si>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</si>
  <si>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</si>
  <si>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</si>
  <si>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</si>
  <si>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</si>
  <si>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</si>
  <si>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</si>
  <si>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</si>
  <si>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</si>
  <si>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</si>
  <si>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</si>
  <si>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</si>
  <si>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</si>
  <si>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</si>
  <si>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</si>
  <si>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</si>
  <si>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</si>
  <si>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</si>
  <si>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</si>
  <si>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</si>
  <si>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</si>
  <si>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</si>
  <si>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</si>
  <si>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</si>
  <si>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</si>
  <si>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</si>
  <si>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</si>
  <si>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</si>
  <si>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</si>
  <si>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</si>
  <si>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</si>
  <si>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</si>
  <si>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</si>
  <si>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</si>
  <si>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</si>
  <si>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</si>
  <si>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</si>
  <si>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</si>
  <si>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</si>
  <si>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</si>
  <si>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</si>
  <si>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</si>
  <si>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</si>
  <si>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</si>
  <si>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</si>
  <si>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</si>
  <si>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</si>
  <si>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</si>
  <si>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</si>
  <si>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</si>
  <si>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</si>
  <si>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</si>
  <si>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</si>
  <si>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</si>
  <si>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</si>
  <si>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</si>
  <si>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</si>
  <si>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</si>
  <si>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</si>
  <si>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</si>
  <si>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</si>
  <si>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</si>
  <si>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</si>
  <si>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</si>
  <si>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</si>
  <si>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</si>
  <si>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</si>
  <si>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</si>
  <si>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</si>
  <si>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</si>
  <si>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</si>
  <si>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</si>
  <si>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</si>
  <si>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</si>
  <si>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</si>
  <si>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</si>
  <si>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</si>
  <si>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</si>
  <si>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</si>
  <si>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</si>
  <si>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</si>
  <si>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</si>
  <si>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</si>
  <si>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</si>
  <si>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</si>
  <si>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</si>
  <si>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</si>
  <si>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</si>
  <si>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</si>
  <si>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</si>
  <si>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</si>
  <si>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</si>
  <si>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</si>
  <si>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</si>
  <si>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</si>
  <si>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</si>
  <si>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</si>
  <si>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</si>
  <si>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</si>
  <si>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</si>
  <si>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</si>
  <si>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</si>
  <si>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</si>
  <si>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</si>
  <si>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</si>
  <si>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</si>
  <si>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</si>
  <si>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</si>
  <si>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</si>
  <si>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</si>
  <si>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</si>
  <si>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</si>
  <si>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</si>
  <si>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</si>
  <si>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</si>
  <si>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</si>
  <si>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</si>
  <si>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</si>
  <si>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</si>
  <si>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</si>
  <si>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</si>
  <si>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</si>
  <si>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</si>
  <si>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</si>
  <si>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</si>
  <si>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</si>
  <si>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</si>
  <si>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</si>
  <si>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</si>
  <si>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</si>
  <si>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</si>
  <si>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</si>
  <si>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</si>
  <si>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</si>
  <si>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</si>
  <si>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</si>
  <si>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</si>
  <si>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</si>
  <si>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</si>
  <si>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</si>
  <si>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</si>
  <si>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</si>
  <si>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</si>
  <si>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</si>
  <si>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</si>
  <si>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</si>
  <si>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</si>
  <si>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</si>
  <si>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</si>
  <si>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</si>
  <si>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</si>
  <si>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</si>
  <si>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</si>
  <si>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</si>
  <si>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</si>
  <si>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</si>
  <si>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</si>
  <si>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</si>
  <si>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</si>
  <si>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</si>
  <si>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</si>
  <si>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</si>
  <si>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</si>
  <si>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</si>
  <si>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</si>
  <si>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</si>
  <si>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</si>
  <si>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</si>
  <si>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</si>
  <si>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</si>
  <si>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</si>
  <si>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</si>
  <si>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</si>
  <si>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</si>
  <si>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</si>
  <si>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</si>
  <si>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</si>
  <si>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</si>
  <si>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</si>
  <si>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</si>
  <si>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</si>
  <si>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</si>
  <si>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</si>
  <si>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</si>
  <si>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</si>
  <si>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</si>
  <si>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</si>
  <si>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</si>
  <si>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</si>
  <si>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</si>
  <si>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</si>
  <si>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</si>
  <si>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</si>
  <si>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</si>
  <si>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</si>
  <si>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</si>
  <si>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</si>
  <si>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</si>
  <si>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</si>
  <si>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</si>
  <si>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</si>
  <si>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</si>
  <si>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</si>
  <si>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</si>
  <si>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</si>
  <si>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</si>
  <si>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</si>
  <si>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</si>
  <si>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</si>
  <si>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</si>
  <si>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</si>
  <si>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</si>
  <si>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</si>
  <si>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</si>
  <si>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</si>
  <si>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</si>
  <si>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</si>
  <si>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</si>
  <si>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</si>
  <si>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</si>
  <si>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</si>
  <si>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</si>
  <si>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</si>
  <si>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</si>
  <si>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</si>
  <si>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</si>
  <si>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</si>
  <si>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</si>
  <si>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</si>
  <si>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</si>
  <si>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</si>
  <si>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</si>
  <si>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</si>
  <si>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</si>
  <si>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</si>
  <si>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</si>
  <si>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</si>
  <si>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</si>
  <si>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</si>
  <si>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</si>
  <si>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</si>
  <si>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</si>
  <si>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</si>
  <si>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</si>
  <si>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</si>
  <si>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</si>
  <si>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</si>
  <si>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</si>
  <si>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</si>
  <si>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</si>
  <si>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</si>
  <si>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</si>
  <si>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</si>
  <si>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</si>
  <si>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</si>
  <si>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</si>
  <si>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</si>
  <si>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</si>
  <si>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</si>
  <si>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</si>
  <si>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</si>
  <si>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</si>
  <si>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</si>
  <si>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</si>
  <si>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</si>
  <si>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</si>
  <si>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</si>
  <si>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</si>
  <si>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</si>
  <si>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</si>
  <si>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</si>
  <si>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</si>
  <si>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</si>
  <si>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</si>
  <si>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</si>
  <si>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</si>
  <si>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</si>
  <si>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</si>
  <si>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</si>
  <si>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</si>
  <si>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</si>
  <si>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</si>
  <si>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</si>
  <si>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</si>
  <si>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</si>
  <si>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</si>
  <si>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</si>
  <si>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</si>
  <si>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</si>
  <si>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</si>
  <si>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</si>
  <si>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</si>
  <si>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</si>
  <si>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</si>
  <si>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</si>
  <si>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</si>
  <si>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</si>
  <si>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</si>
  <si>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</si>
  <si>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</si>
  <si>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</si>
  <si>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</si>
  <si>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</si>
  <si>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</si>
  <si>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</si>
  <si>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</si>
  <si>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</si>
  <si>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</si>
  <si>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</si>
  <si>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</si>
  <si>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</si>
  <si>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</si>
  <si>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</si>
  <si>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</si>
  <si>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</si>
  <si>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</si>
  <si>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</si>
  <si>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</si>
  <si>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</si>
  <si>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</si>
  <si>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</si>
  <si>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</si>
  <si>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</si>
  <si>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</si>
  <si>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</si>
  <si>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</si>
  <si>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</si>
  <si>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</si>
  <si>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</si>
  <si>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</si>
  <si>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</si>
  <si>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</si>
  <si>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</si>
  <si>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</si>
  <si>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</si>
  <si>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</si>
  <si>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</si>
  <si>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</si>
  <si>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</si>
  <si>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</si>
  <si>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</si>
  <si>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</si>
  <si>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</si>
  <si>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</si>
  <si>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</si>
  <si>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</si>
  <si>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</si>
  <si>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</si>
  <si>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</si>
  <si>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</si>
  <si>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</si>
  <si>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</si>
  <si>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</si>
  <si>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</si>
  <si>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</si>
  <si>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</si>
  <si>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</si>
  <si>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</si>
  <si>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</si>
  <si>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</si>
  <si>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</si>
  <si>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</si>
  <si>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</si>
  <si>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</si>
  <si>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</si>
  <si>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</si>
  <si>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</si>
  <si>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</si>
  <si>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</si>
  <si>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</si>
  <si>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</si>
  <si>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</si>
  <si>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</si>
  <si>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</si>
  <si>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</si>
  <si>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</si>
  <si>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</si>
  <si>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</si>
  <si>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</si>
  <si>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</si>
  <si>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</si>
  <si>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</si>
  <si>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</si>
  <si>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</si>
  <si>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</si>
  <si>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</si>
  <si>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</si>
  <si>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</si>
  <si>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</si>
  <si>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</si>
  <si>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</si>
  <si>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</si>
  <si>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</si>
  <si>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</si>
  <si>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</si>
  <si>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</si>
  <si>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</si>
  <si>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</si>
  <si>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</si>
  <si>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</si>
  <si>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</si>
  <si>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</si>
  <si>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</si>
  <si>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</si>
  <si>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</si>
  <si>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</si>
  <si>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</si>
  <si>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</si>
  <si>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</si>
  <si>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</si>
  <si>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</si>
  <si>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</si>
  <si>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</si>
  <si>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</si>
  <si>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</si>
  <si>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</si>
  <si>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</si>
  <si>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</si>
  <si>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</si>
  <si>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</si>
  <si>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</si>
  <si>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</si>
  <si>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</si>
  <si>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</si>
  <si>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</si>
  <si>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</si>
  <si>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</si>
  <si>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</si>
  <si>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</si>
  <si>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</si>
  <si>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</si>
  <si>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</si>
  <si>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</si>
  <si>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</si>
  <si>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</si>
  <si>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</si>
  <si>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</si>
  <si>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</si>
  <si>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</si>
  <si>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</si>
  <si>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</si>
  <si>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</si>
  <si>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</si>
  <si>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</si>
  <si>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</si>
  <si>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</si>
  <si>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</si>
  <si>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</si>
  <si>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</si>
  <si>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</si>
  <si>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</si>
  <si>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</si>
  <si>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</si>
  <si>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</si>
  <si>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</si>
  <si>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</si>
  <si>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</si>
  <si>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</si>
  <si>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</si>
  <si>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</si>
  <si>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</si>
  <si>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</si>
  <si>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</si>
  <si>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</si>
  <si>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</si>
  <si>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</si>
  <si>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</si>
  <si>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</si>
  <si>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</si>
  <si>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</si>
  <si>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</si>
  <si>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</si>
  <si>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</si>
  <si>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</si>
  <si>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</si>
  <si>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</si>
  <si>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</si>
  <si>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</si>
  <si>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</si>
  <si>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</si>
  <si>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</si>
  <si>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</si>
  <si>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</si>
  <si>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</si>
  <si>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</si>
  <si>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</si>
  <si>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</si>
  <si>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</si>
  <si>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</si>
  <si>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</si>
  <si>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</si>
  <si>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</si>
  <si>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</si>
  <si>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</si>
  <si>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</si>
  <si>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</si>
  <si>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</si>
  <si>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</si>
  <si>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</si>
  <si>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</si>
  <si>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</si>
  <si>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</si>
  <si>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</si>
  <si>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</si>
  <si>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</si>
  <si>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</si>
  <si>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</si>
  <si>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</si>
  <si>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</si>
  <si>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</si>
  <si>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</si>
  <si>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</si>
  <si>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</si>
  <si>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</si>
  <si>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</si>
  <si>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</si>
  <si>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</si>
  <si>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</si>
  <si>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</si>
  <si>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</si>
  <si>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</si>
  <si>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</si>
  <si>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</si>
  <si>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</si>
  <si>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</si>
  <si>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</si>
  <si>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</si>
  <si>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</si>
  <si>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</si>
  <si>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</si>
  <si>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</si>
  <si>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</si>
  <si>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</si>
  <si>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</si>
  <si>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</si>
  <si>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</si>
  <si>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</si>
  <si>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</si>
  <si>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</si>
  <si>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</si>
  <si>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</si>
  <si>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</si>
  <si>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</si>
  <si>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</si>
  <si>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</si>
  <si>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</si>
  <si>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</si>
  <si>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</si>
  <si>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</si>
  <si>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</si>
  <si>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</si>
  <si>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</si>
  <si>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</si>
  <si>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</si>
  <si>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</si>
  <si>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</si>
  <si>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</si>
  <si>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</si>
  <si>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</si>
  <si>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</si>
  <si>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</si>
  <si>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</si>
  <si>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</si>
  <si>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</si>
  <si>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</si>
  <si>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</si>
  <si>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</si>
  <si>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</si>
  <si>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</si>
  <si>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</si>
  <si>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</si>
  <si>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</si>
  <si>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</si>
  <si>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</si>
  <si>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</si>
  <si>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</si>
  <si>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</si>
  <si>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</si>
  <si>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</si>
  <si>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</si>
  <si>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</si>
  <si>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</si>
  <si>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</si>
  <si>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</si>
  <si>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</si>
  <si>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</si>
  <si>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</si>
  <si>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</si>
  <si>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</si>
  <si>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</si>
  <si>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</si>
  <si>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</si>
  <si>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</si>
  <si>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</si>
  <si>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</si>
  <si>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</si>
  <si>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</si>
  <si>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</si>
  <si>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</si>
  <si>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</si>
  <si>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</si>
  <si>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</si>
  <si>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</si>
  <si>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</si>
  <si>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</si>
  <si>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</si>
  <si>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</si>
  <si>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</si>
  <si>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</si>
  <si>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</si>
  <si>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</si>
  <si>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</si>
  <si>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</si>
  <si>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</si>
  <si>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</si>
  <si>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</si>
  <si>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</si>
  <si>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</si>
  <si>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</si>
  <si>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</si>
  <si>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</si>
  <si>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</si>
  <si>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</si>
  <si>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</si>
  <si>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</si>
  <si>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</si>
  <si>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</si>
  <si>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</si>
  <si>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</si>
  <si>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</si>
  <si>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</si>
  <si>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</si>
  <si>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</si>
  <si>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</si>
  <si>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</si>
  <si>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</si>
  <si>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</si>
  <si>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</si>
  <si>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</si>
  <si>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</si>
  <si>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</si>
  <si>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</si>
  <si>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</si>
  <si>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</si>
  <si>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</si>
  <si>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</si>
  <si>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</si>
  <si>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</si>
  <si>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</si>
  <si>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</si>
  <si>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</si>
  <si>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</si>
  <si>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</si>
  <si>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</si>
  <si>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</si>
  <si>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</si>
  <si>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</si>
  <si>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</si>
  <si>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</si>
  <si>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</si>
  <si>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</si>
  <si>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</si>
  <si>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</si>
  <si>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</si>
  <si>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</si>
  <si>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</si>
  <si>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</si>
  <si>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</si>
  <si>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</si>
  <si>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</si>
  <si>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</si>
  <si>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</si>
  <si>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</si>
  <si>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</si>
  <si>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</si>
  <si>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</si>
  <si>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</si>
  <si>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</si>
  <si>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</si>
  <si>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</si>
  <si>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</si>
  <si>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</si>
  <si>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</si>
  <si>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</si>
  <si>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</si>
  <si>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</si>
  <si>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</si>
  <si>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</si>
  <si>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</si>
  <si>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</si>
  <si>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</si>
  <si>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</si>
  <si>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</si>
  <si>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</si>
  <si>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</si>
  <si>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</si>
  <si>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</si>
  <si>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</si>
  <si>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</si>
  <si>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</si>
  <si>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</si>
  <si>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</si>
  <si>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</si>
  <si>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</si>
  <si>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</si>
  <si>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</si>
  <si>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</si>
  <si>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</si>
  <si>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</si>
  <si>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</si>
  <si>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</si>
  <si>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</si>
  <si>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</si>
  <si>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</si>
  <si>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</si>
  <si>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</si>
  <si>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</si>
  <si>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</si>
  <si>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</si>
  <si>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</si>
  <si>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</si>
  <si>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</si>
  <si>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</si>
  <si>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</si>
  <si>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</si>
  <si>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</si>
  <si>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</si>
  <si>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</si>
  <si>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</si>
  <si>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</si>
  <si>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</si>
  <si>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</si>
  <si>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</si>
  <si>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</si>
  <si>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</si>
  <si>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</si>
  <si>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</si>
  <si>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</si>
  <si>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</si>
  <si>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</si>
  <si>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</si>
  <si>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</si>
  <si>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</si>
  <si>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</si>
  <si>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</si>
  <si>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</si>
  <si>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</si>
  <si>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</si>
  <si>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</si>
  <si>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</si>
  <si>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</si>
  <si>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</si>
  <si>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</si>
  <si>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</si>
  <si>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</si>
  <si>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</si>
  <si>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</si>
  <si>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</si>
  <si>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</si>
  <si>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</si>
  <si>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</si>
  <si>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</si>
  <si>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</si>
  <si>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</si>
  <si>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</si>
  <si>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</si>
  <si>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</si>
  <si>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</si>
  <si>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</si>
  <si>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</si>
  <si>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</si>
  <si>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</si>
  <si>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</si>
  <si>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</si>
  <si>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</si>
  <si>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</si>
  <si>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</si>
  <si>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</si>
  <si>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</si>
  <si>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</si>
  <si>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</si>
  <si>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</si>
  <si>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</si>
  <si>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</si>
  <si>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</si>
  <si>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</si>
  <si>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</si>
  <si>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</si>
  <si>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</si>
  <si>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</si>
  <si>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</si>
  <si>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</si>
  <si>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</si>
  <si>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</si>
  <si>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</si>
  <si>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</si>
  <si>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</si>
  <si>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</si>
  <si>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</si>
  <si>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</si>
  <si>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</si>
  <si>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</si>
  <si>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</si>
  <si>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</si>
  <si>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</si>
  <si>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</si>
  <si>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</si>
  <si>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</si>
  <si>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</si>
  <si>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</si>
  <si>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</si>
  <si>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</si>
  <si>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</si>
  <si>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</si>
  <si>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</si>
  <si>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</si>
  <si>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</si>
  <si>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</si>
  <si>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</si>
  <si>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</si>
  <si>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</si>
  <si>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</si>
  <si>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</si>
  <si>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</si>
  <si>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</si>
  <si>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</si>
  <si>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</si>
  <si>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</si>
  <si>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</si>
  <si>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</si>
  <si>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</si>
  <si>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</si>
  <si>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</si>
  <si>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</si>
  <si>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</si>
  <si>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</si>
  <si>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</si>
  <si>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</si>
  <si>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</si>
  <si>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</si>
  <si>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</si>
  <si>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</si>
  <si>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</si>
  <si>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</si>
  <si>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</si>
  <si>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</si>
  <si>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</si>
  <si>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</si>
  <si>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</si>
  <si>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</si>
  <si>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</si>
  <si>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</si>
  <si>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</si>
  <si>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</si>
  <si>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</si>
  <si>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</si>
  <si>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</si>
  <si>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</si>
  <si>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</si>
  <si>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</si>
  <si>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</si>
  <si>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</si>
  <si>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</si>
  <si>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</si>
  <si>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</si>
  <si>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</si>
  <si>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</si>
  <si>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</si>
  <si>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</si>
  <si>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</si>
  <si>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</si>
  <si>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</si>
  <si>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</si>
  <si>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</si>
  <si>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</si>
  <si>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</si>
  <si>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</si>
  <si>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</si>
  <si>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</si>
  <si>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</si>
  <si>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</si>
  <si>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</si>
  <si>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</si>
  <si>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</si>
  <si>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</si>
  <si>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</si>
  <si>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</si>
  <si>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</si>
  <si>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</si>
  <si>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</si>
  <si>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</si>
  <si>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</si>
  <si>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</si>
  <si>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</si>
  <si>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</si>
  <si>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</si>
  <si>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</si>
  <si>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</si>
  <si>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</si>
  <si>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</si>
  <si>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</si>
  <si>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</si>
  <si>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</si>
  <si>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</si>
  <si>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</si>
  <si>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</si>
  <si>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</si>
  <si>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</si>
  <si>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</si>
  <si>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</si>
  <si>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</si>
  <si>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</si>
  <si>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</si>
  <si>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</si>
  <si>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</si>
  <si>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</si>
  <si>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</si>
  <si>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</si>
  <si>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</si>
  <si>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</si>
  <si>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</si>
  <si>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</si>
  <si>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</si>
  <si>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</si>
  <si>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</si>
  <si>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</si>
  <si>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</si>
  <si>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</si>
  <si>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</si>
  <si>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</si>
  <si>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</si>
  <si>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</si>
  <si>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</si>
  <si>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</si>
  <si>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</si>
  <si>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</si>
  <si>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</si>
  <si>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</si>
  <si>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</si>
  <si>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</si>
  <si>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</si>
  <si>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</si>
  <si>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</si>
  <si>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</si>
  <si>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</si>
  <si>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</si>
  <si>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</si>
  <si>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</si>
  <si>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</si>
  <si>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</si>
  <si>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</si>
  <si>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</si>
  <si>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</si>
  <si>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</si>
  <si>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</si>
  <si>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</si>
  <si>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</si>
  <si>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</si>
  <si>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</si>
  <si>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</si>
  <si>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</si>
  <si>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</si>
  <si>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</si>
  <si>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</si>
  <si>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</si>
  <si>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</si>
  <si>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</si>
  <si>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</si>
  <si>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</si>
  <si>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</si>
  <si>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</si>
  <si>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</si>
  <si>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</si>
  <si>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</si>
  <si>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</si>
  <si>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</si>
  <si>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</si>
  <si>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</si>
  <si>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</si>
  <si>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</si>
  <si>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</si>
  <si>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</si>
  <si>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</si>
  <si>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</si>
  <si>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</si>
  <si>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</si>
  <si>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</si>
  <si>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</si>
  <si>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</si>
  <si>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</si>
  <si>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</si>
  <si>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</si>
  <si>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</si>
  <si>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</si>
  <si>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</si>
  <si>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</si>
  <si>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</si>
  <si>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</si>
  <si>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</si>
  <si>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</si>
  <si>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</si>
  <si>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</si>
  <si>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</si>
  <si>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</si>
  <si>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</si>
  <si>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</si>
  <si>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</si>
  <si>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</si>
  <si>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</si>
  <si>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</si>
  <si>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</si>
  <si>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</si>
  <si>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</si>
  <si>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</si>
  <si>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</si>
  <si>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</si>
  <si>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</si>
  <si>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</si>
  <si>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</si>
  <si>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</si>
  <si>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</si>
  <si>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</si>
  <si>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</si>
  <si>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</si>
  <si>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</si>
  <si>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</si>
  <si>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</si>
  <si>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</si>
  <si>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</si>
  <si>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</si>
  <si>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</si>
  <si>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</si>
  <si>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</si>
  <si>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</si>
  <si>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</si>
  <si>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</si>
  <si>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</si>
  <si>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</si>
  <si>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</si>
  <si>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</si>
  <si>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</si>
  <si>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</si>
  <si>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</si>
  <si>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</si>
  <si>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</si>
  <si>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</si>
  <si>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</si>
  <si>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</si>
  <si>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</si>
  <si>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</si>
  <si>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</si>
  <si>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</si>
  <si>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</si>
  <si>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</si>
  <si>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</si>
  <si>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</si>
  <si>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</si>
  <si>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</si>
  <si>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</si>
  <si>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</si>
  <si>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</si>
  <si>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</si>
  <si>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</si>
  <si>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</si>
  <si>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</si>
  <si>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</si>
  <si>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</si>
  <si>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</si>
  <si>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</si>
  <si>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</si>
  <si>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</si>
  <si>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</si>
  <si>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</si>
  <si>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</si>
  <si>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</si>
  <si>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</si>
  <si>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</si>
  <si>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</si>
  <si>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</si>
  <si>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</si>
  <si>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</si>
  <si>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</si>
  <si>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</si>
  <si>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</si>
  <si>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</si>
  <si>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</si>
  <si>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</si>
  <si>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</si>
  <si>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</si>
  <si>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</si>
  <si>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</si>
  <si>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</si>
  <si>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</si>
  <si>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</si>
  <si>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</si>
  <si>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</si>
  <si>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</si>
  <si>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</si>
  <si>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</si>
  <si>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</si>
  <si>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</si>
  <si>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</si>
  <si>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</si>
  <si>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</si>
  <si>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</si>
  <si>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</si>
  <si>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</si>
  <si>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</si>
  <si>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</si>
  <si>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</si>
  <si>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</si>
  <si>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</si>
  <si>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</si>
  <si>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</si>
  <si>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</si>
  <si>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</si>
  <si>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</si>
  <si>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</si>
  <si>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</si>
  <si>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</si>
  <si>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</si>
  <si>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</si>
  <si>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</si>
  <si>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</si>
  <si>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</si>
  <si>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</si>
  <si>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</si>
  <si>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</si>
  <si>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</si>
  <si>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</si>
  <si>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</si>
  <si>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</si>
  <si>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</si>
  <si>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</si>
  <si>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</si>
  <si>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</si>
  <si>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</si>
  <si>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</si>
  <si>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</si>
  <si>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</si>
  <si>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</si>
  <si>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</si>
  <si>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</si>
  <si>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</si>
  <si>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</si>
  <si>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</si>
  <si>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</si>
  <si>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</si>
  <si>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</si>
  <si>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</si>
  <si>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</si>
  <si>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</si>
  <si>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</si>
  <si>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</si>
  <si>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</si>
  <si>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</si>
  <si>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</si>
  <si>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</si>
  <si>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</si>
  <si>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</si>
  <si>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</si>
  <si>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</si>
  <si>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</si>
  <si>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</si>
  <si>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</si>
  <si>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</si>
  <si>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</si>
  <si>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</si>
  <si>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</si>
  <si>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</si>
  <si>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</si>
  <si>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</si>
  <si>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</si>
  <si>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</si>
  <si>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</si>
  <si>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</si>
  <si>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</si>
  <si>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</si>
  <si>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</si>
  <si>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</si>
  <si>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</si>
  <si>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</si>
  <si>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</si>
  <si>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</si>
  <si>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</si>
  <si>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</si>
  <si>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</si>
  <si>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</si>
  <si>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</si>
  <si>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</si>
  <si>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</si>
  <si>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</si>
  <si>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</si>
  <si>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</si>
  <si>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</si>
  <si>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</si>
  <si>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</si>
  <si>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</si>
  <si>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</si>
  <si>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</si>
  <si>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</si>
  <si>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</si>
  <si>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</si>
  <si>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</si>
  <si>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</si>
  <si>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</si>
  <si>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</si>
  <si>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</si>
  <si>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</si>
  <si>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</si>
  <si>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</si>
  <si>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</si>
  <si>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</si>
  <si>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</si>
  <si>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</si>
  <si>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</si>
  <si>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</si>
  <si>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</si>
  <si>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</si>
  <si>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</si>
  <si>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</si>
  <si>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</si>
  <si>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</si>
  <si>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</si>
  <si>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</si>
  <si>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</si>
  <si>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</si>
  <si>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</si>
  <si>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</si>
  <si>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</si>
  <si>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</si>
  <si>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</si>
  <si>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</si>
  <si>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</si>
  <si>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</si>
  <si>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</si>
  <si>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</si>
  <si>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</si>
  <si>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</si>
  <si>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</si>
  <si>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</si>
  <si>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</si>
  <si>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</si>
  <si>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</si>
  <si>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</si>
  <si>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</si>
  <si>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</si>
  <si>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</si>
  <si>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</si>
  <si>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</si>
  <si>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</si>
  <si>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</si>
  <si>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</si>
  <si>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</si>
  <si>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</si>
  <si>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</si>
  <si>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</si>
  <si>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</si>
  <si>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</si>
  <si>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</si>
  <si>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</si>
  <si>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</si>
  <si>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</si>
  <si>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</si>
  <si>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</si>
  <si>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</si>
  <si>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</si>
  <si>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</si>
  <si>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</si>
  <si>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</si>
  <si>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</si>
  <si>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</si>
  <si>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</si>
  <si>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</si>
  <si>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</si>
  <si>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</si>
  <si>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</si>
  <si>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</si>
  <si>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</si>
  <si>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</si>
  <si>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</si>
  <si>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</si>
  <si>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</si>
  <si>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</si>
  <si>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</si>
  <si>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</si>
  <si>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</si>
  <si>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</si>
  <si>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</si>
  <si>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</si>
  <si>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</si>
  <si>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</si>
  <si>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</si>
  <si>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</si>
  <si>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</si>
  <si>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</si>
  <si>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</si>
  <si>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</si>
  <si>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</si>
  <si>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</si>
  <si>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</si>
  <si>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</si>
  <si>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</si>
  <si>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</si>
  <si>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</si>
  <si>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</si>
  <si>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</si>
  <si>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</si>
  <si>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</si>
  <si>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</si>
  <si>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</si>
  <si>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</si>
  <si>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</si>
  <si>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</si>
  <si>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</si>
  <si>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</si>
  <si>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</si>
  <si>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</si>
  <si>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</si>
  <si>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</si>
  <si>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</si>
  <si>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</si>
  <si>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</si>
  <si>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</si>
  <si>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</si>
  <si>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</si>
  <si>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</si>
  <si>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</si>
  <si>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</si>
  <si>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</si>
  <si>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</si>
  <si>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</si>
  <si>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</si>
  <si>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</si>
  <si>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</si>
  <si>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</si>
  <si>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</si>
  <si>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</si>
  <si>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</si>
  <si>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</si>
  <si>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</si>
  <si>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</si>
  <si>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</si>
  <si>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</si>
  <si>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</si>
  <si>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</si>
  <si>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</si>
  <si>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</si>
  <si>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</si>
  <si>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</si>
  <si>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</si>
  <si>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</si>
  <si>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</si>
  <si>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</si>
  <si>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</si>
  <si>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</si>
  <si>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</si>
  <si>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</si>
  <si>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</si>
  <si>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</si>
  <si>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</si>
  <si>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</si>
  <si>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</si>
  <si>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</si>
  <si>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</si>
  <si>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</si>
  <si>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</si>
  <si>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</si>
  <si>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</si>
  <si>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</si>
  <si>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</si>
  <si>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</si>
  <si>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</si>
  <si>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</si>
  <si>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</si>
  <si>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</si>
  <si>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</si>
  <si>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</si>
  <si>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</si>
  <si>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</si>
  <si>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</si>
  <si>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</si>
  <si>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</si>
  <si>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</si>
  <si>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</si>
  <si>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</si>
  <si>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</si>
  <si>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</si>
  <si>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</si>
  <si>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</si>
  <si>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</si>
  <si>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</si>
  <si>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</si>
  <si>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</si>
  <si>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</si>
  <si>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</si>
  <si>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</si>
  <si>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</si>
  <si>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</si>
  <si>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</si>
  <si>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</si>
  <si>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</si>
  <si>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</si>
  <si>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</si>
  <si>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</si>
  <si>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</si>
  <si>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</si>
  <si>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</si>
  <si>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</si>
  <si>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</si>
  <si>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</si>
  <si>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</si>
  <si>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</si>
  <si>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</si>
  <si>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</si>
  <si>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</si>
  <si>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</si>
  <si>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</si>
  <si>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</si>
  <si>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</si>
  <si>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</si>
  <si>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</si>
  <si>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</si>
  <si>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</si>
  <si>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</si>
  <si>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</si>
  <si>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</si>
  <si>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</si>
  <si>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</si>
  <si>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</si>
  <si>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</si>
  <si>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</si>
  <si>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</si>
  <si>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</si>
  <si>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</si>
  <si>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</si>
  <si>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</si>
  <si>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</si>
  <si>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</si>
  <si>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</si>
  <si>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</si>
  <si>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</si>
  <si>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</si>
  <si>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</si>
  <si>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</si>
  <si>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</si>
  <si>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</si>
  <si>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</si>
  <si>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</si>
  <si>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</si>
  <si>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</si>
  <si>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</si>
  <si>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</si>
  <si>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</si>
  <si>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</si>
  <si>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</si>
  <si>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</si>
  <si>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</si>
  <si>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</si>
  <si>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</si>
  <si>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</si>
  <si>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</si>
  <si>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</si>
  <si>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</si>
  <si>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</si>
  <si>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</si>
  <si>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</si>
  <si>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</si>
  <si>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</si>
  <si>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</si>
  <si>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</si>
  <si>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</si>
  <si>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</si>
  <si>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</si>
  <si>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</si>
  <si>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</si>
  <si>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</si>
  <si>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</si>
  <si>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</si>
  <si>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</si>
  <si>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</si>
  <si>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</si>
  <si>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</si>
  <si>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</si>
  <si>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</si>
  <si>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</si>
  <si>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</si>
  <si>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</si>
  <si>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</si>
  <si>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</si>
  <si>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</si>
  <si>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</si>
  <si>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</si>
  <si>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</si>
  <si>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</si>
  <si>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</si>
  <si>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</si>
  <si>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</si>
  <si>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</si>
  <si>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</si>
  <si>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</si>
  <si>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</si>
  <si>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</si>
  <si>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</si>
  <si>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</si>
  <si>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</si>
  <si>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</si>
  <si>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</si>
  <si>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</si>
  <si>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</si>
  <si>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</si>
  <si>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</si>
  <si>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</si>
  <si>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</si>
  <si>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</si>
  <si>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</si>
  <si>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</si>
  <si>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</si>
  <si>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</si>
  <si>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</si>
  <si>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</si>
  <si>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</si>
  <si>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</si>
  <si>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</si>
  <si>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</si>
  <si>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</si>
  <si>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</si>
  <si>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</si>
  <si>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</si>
  <si>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</si>
  <si>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</si>
  <si>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</si>
  <si>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</si>
  <si>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</si>
  <si>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</si>
  <si>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</si>
  <si>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</si>
  <si>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</si>
  <si>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</si>
  <si>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</si>
  <si>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</si>
  <si>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</si>
  <si>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</si>
  <si>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</si>
  <si>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</si>
  <si>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</si>
  <si>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</si>
  <si>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</si>
  <si>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</si>
  <si>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</si>
  <si>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</si>
  <si>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</si>
  <si>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</si>
  <si>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</si>
  <si>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</si>
  <si>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</si>
  <si>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</si>
  <si>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</si>
  <si>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</si>
  <si>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</si>
  <si>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</si>
  <si>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</si>
  <si>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</si>
  <si>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</si>
  <si>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</si>
  <si>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</si>
  <si>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</si>
  <si>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</si>
  <si>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</si>
  <si>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</si>
  <si>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</si>
  <si>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</si>
  <si>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</si>
  <si>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</si>
  <si>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</si>
  <si>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</si>
  <si>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</si>
  <si>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</si>
  <si>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</si>
  <si>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</si>
  <si>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</si>
  <si>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</si>
  <si>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</si>
  <si>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</si>
  <si>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</si>
  <si>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</si>
  <si>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</si>
  <si>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</si>
  <si>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</si>
  <si>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</si>
  <si>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</si>
  <si>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</si>
  <si>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</si>
  <si>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</si>
  <si>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</si>
  <si>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</si>
  <si>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</si>
  <si>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</si>
  <si>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</si>
  <si>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</si>
  <si>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</si>
  <si>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</si>
  <si>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</si>
  <si>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</si>
  <si>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</si>
  <si>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</si>
  <si>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</si>
  <si>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</si>
  <si>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</si>
  <si>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</si>
  <si>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</si>
  <si>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</si>
  <si>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</si>
  <si>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</si>
  <si>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</si>
  <si>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</si>
  <si>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</si>
  <si>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</si>
  <si>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</si>
  <si>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</si>
  <si>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</si>
  <si>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</si>
  <si>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</si>
  <si>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</si>
  <si>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</si>
  <si>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</si>
  <si>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</si>
  <si>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</si>
  <si>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</si>
  <si>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</si>
  <si>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</si>
  <si>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</si>
  <si>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</si>
  <si>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</si>
  <si>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</si>
  <si>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</si>
  <si>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</si>
  <si>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</si>
  <si>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</si>
  <si>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</si>
  <si>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</si>
  <si>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</si>
  <si>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</si>
  <si>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</si>
  <si>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</si>
  <si>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</si>
  <si>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</si>
  <si>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</si>
  <si>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</si>
  <si>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</si>
  <si>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</si>
  <si>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</si>
  <si>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</si>
  <si>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</si>
  <si>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</si>
  <si>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</si>
  <si>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</si>
  <si>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</si>
  <si>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</si>
  <si>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</si>
  <si>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</si>
  <si>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</si>
  <si>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</si>
  <si>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</si>
  <si>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</si>
  <si>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</si>
  <si>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</si>
  <si>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</si>
  <si>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</si>
  <si>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</si>
  <si>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</si>
  <si>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</si>
  <si>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</si>
  <si>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</si>
  <si>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</si>
  <si>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</si>
  <si>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</si>
  <si>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</si>
  <si>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</si>
  <si>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</si>
  <si>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</si>
  <si>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</si>
  <si>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</si>
  <si>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</si>
  <si>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</si>
  <si>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</si>
  <si>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</si>
  <si>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</si>
  <si>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</si>
  <si>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</si>
  <si>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</si>
  <si>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</si>
  <si>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</si>
  <si>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</si>
  <si>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</si>
  <si>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</si>
  <si>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</si>
  <si>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</si>
  <si>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</si>
  <si>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</si>
  <si>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</si>
  <si>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</si>
  <si>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</si>
  <si>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</si>
  <si>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</si>
  <si>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</si>
  <si>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</si>
  <si>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</si>
  <si>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</si>
  <si>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</si>
  <si>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</si>
  <si>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</si>
  <si>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</si>
  <si>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</si>
  <si>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</si>
  <si>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</si>
  <si>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</si>
  <si>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</si>
  <si>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</si>
  <si>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</si>
  <si>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</si>
  <si>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</si>
  <si>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</si>
  <si>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</si>
  <si>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</si>
  <si>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</si>
  <si>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</si>
  <si>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</si>
  <si>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</si>
  <si>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</si>
  <si>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</si>
  <si>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</si>
  <si>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</si>
  <si>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</si>
  <si>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</si>
  <si>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</si>
  <si>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</si>
  <si>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</si>
  <si>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</si>
  <si>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</si>
  <si>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</si>
  <si>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</si>
  <si>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</si>
  <si>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</si>
  <si>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</si>
  <si>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</si>
  <si>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</si>
  <si>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</si>
  <si>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</si>
  <si>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</si>
  <si>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</si>
  <si>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</si>
  <si>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</si>
  <si>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</si>
  <si>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</si>
  <si>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</si>
  <si>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</si>
  <si>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</si>
  <si>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</si>
  <si>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</si>
  <si>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</si>
  <si>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</si>
  <si>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</si>
  <si>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</si>
  <si>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</si>
  <si>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</si>
  <si>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</si>
  <si>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</si>
  <si>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</si>
  <si>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</si>
  <si>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</si>
  <si>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</si>
  <si>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</si>
  <si>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</si>
  <si>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</si>
  <si>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</si>
  <si>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</si>
  <si>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</si>
  <si>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</si>
  <si>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</si>
  <si>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</si>
  <si>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</si>
  <si>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</si>
  <si>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</si>
  <si>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</si>
  <si>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</si>
  <si>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</si>
  <si>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</si>
  <si>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</si>
  <si>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</si>
  <si>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</si>
  <si>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</si>
  <si>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</si>
  <si>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</si>
  <si>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</si>
  <si>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</si>
  <si>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</si>
  <si>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</si>
  <si>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</si>
  <si>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</si>
  <si>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</si>
  <si>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</si>
  <si>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</si>
  <si>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</si>
  <si>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</si>
  <si>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</si>
  <si>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</si>
  <si>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</si>
  <si>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</si>
  <si>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</si>
  <si>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</si>
  <si>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</si>
  <si>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</si>
  <si>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</si>
  <si>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</si>
  <si>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</si>
  <si>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</si>
  <si>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</si>
  <si>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</si>
  <si>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</si>
  <si>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</si>
  <si>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</si>
  <si>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</si>
  <si>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</si>
  <si>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</si>
  <si>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</si>
  <si>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</si>
  <si>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</si>
  <si>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</si>
  <si>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</si>
  <si>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</si>
  <si>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</si>
  <si>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</si>
  <si>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</si>
  <si>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</si>
  <si>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</si>
  <si>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</si>
  <si>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</si>
  <si>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</si>
  <si>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</si>
  <si>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</si>
  <si>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</si>
  <si>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</si>
  <si>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</si>
  <si>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</si>
  <si>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</si>
  <si>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</si>
  <si>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</si>
  <si>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</si>
  <si>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</si>
  <si>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</si>
  <si>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</si>
  <si>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</si>
  <si>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</si>
  <si>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</si>
  <si>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</si>
  <si>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</si>
  <si>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</si>
  <si>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</si>
  <si>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</si>
  <si>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</si>
  <si>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</si>
  <si>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</si>
  <si>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</si>
  <si>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</si>
  <si>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</si>
  <si>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</si>
  <si>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</si>
  <si>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</si>
  <si>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</si>
  <si>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</si>
  <si>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</si>
  <si>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</si>
  <si>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</si>
  <si>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</si>
  <si>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</si>
  <si>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</si>
  <si>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</si>
  <si>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</si>
  <si>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</si>
  <si>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</si>
  <si>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</si>
  <si>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</si>
  <si>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</si>
  <si>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</si>
  <si>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</si>
  <si>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</si>
  <si>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</si>
  <si>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</si>
  <si>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</si>
  <si>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</si>
  <si>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</si>
  <si>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</si>
  <si>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</si>
  <si>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</si>
  <si>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</si>
  <si>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</si>
  <si>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</si>
  <si>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</si>
  <si>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</si>
  <si>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</si>
  <si>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</si>
  <si>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</si>
  <si>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</si>
  <si>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</si>
  <si>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</si>
  <si>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</si>
  <si>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</si>
  <si>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</si>
  <si>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</si>
  <si>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</si>
  <si>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</si>
  <si>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</si>
  <si>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</si>
  <si>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</si>
  <si>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</si>
  <si>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</si>
  <si>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</si>
  <si>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</si>
  <si>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</si>
  <si>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</si>
  <si>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</si>
  <si>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</si>
  <si>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</si>
  <si>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</si>
  <si>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</si>
  <si>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</si>
  <si>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</si>
  <si>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</si>
  <si>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</si>
  <si>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</si>
  <si>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</si>
  <si>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</si>
  <si>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</si>
  <si>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</si>
  <si>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</si>
  <si>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</si>
  <si>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</si>
  <si>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</si>
  <si>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</si>
  <si>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</si>
  <si>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</si>
  <si>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</si>
  <si>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</si>
  <si>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</si>
  <si>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</si>
  <si>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</si>
  <si>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</si>
  <si>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</si>
  <si>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</si>
  <si>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</si>
  <si>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</si>
  <si>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</si>
  <si>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</si>
  <si>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</si>
  <si>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</si>
  <si>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</si>
  <si>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</si>
  <si>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</si>
  <si>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</si>
  <si>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</si>
  <si>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</si>
  <si>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</si>
  <si>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</si>
  <si>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</si>
  <si>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</si>
  <si>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</si>
  <si>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</si>
  <si>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</si>
  <si>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</si>
  <si>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</si>
  <si>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</si>
  <si>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</si>
  <si>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</si>
  <si>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</si>
  <si>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</si>
  <si>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</si>
  <si>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</si>
  <si>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</si>
  <si>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</si>
  <si>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</si>
  <si>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</si>
  <si>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</si>
  <si>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</si>
  <si>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</si>
  <si>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</si>
  <si>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</si>
  <si>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</si>
  <si>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</si>
  <si>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</si>
  <si>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</si>
  <si>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</si>
  <si>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</si>
  <si>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</si>
  <si>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</si>
  <si>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</si>
  <si>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</si>
  <si>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</si>
  <si>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</si>
  <si>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</si>
  <si>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</si>
  <si>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</si>
  <si>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</si>
  <si>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</si>
  <si>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</si>
  <si>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</si>
  <si>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</si>
  <si>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</si>
  <si>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</si>
  <si>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</si>
  <si>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</si>
  <si>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</si>
  <si>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</si>
  <si>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</si>
  <si>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</si>
  <si>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</si>
  <si>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</si>
  <si>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</si>
  <si>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</si>
  <si>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</si>
  <si>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</si>
  <si>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</si>
  <si>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</si>
  <si>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</si>
  <si>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</si>
  <si>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</si>
  <si>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</si>
  <si>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</si>
  <si>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</si>
  <si>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</si>
  <si>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</si>
  <si>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</si>
  <si>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</si>
  <si>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</si>
  <si>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</si>
  <si>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</si>
  <si>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</si>
  <si>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</si>
  <si>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</si>
  <si>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</si>
  <si>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</si>
  <si>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</si>
  <si>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</si>
  <si>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</si>
  <si>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</si>
  <si>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</si>
  <si>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</si>
  <si>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</si>
  <si>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</si>
  <si>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</si>
  <si>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</si>
  <si>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</si>
  <si>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</si>
  <si>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</si>
  <si>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</si>
  <si>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</si>
  <si>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</si>
  <si>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</si>
  <si>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</si>
  <si>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</si>
  <si>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</si>
  <si>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</si>
  <si>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</si>
  <si>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</si>
  <si>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</si>
  <si>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</si>
  <si>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</si>
  <si>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</si>
  <si>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</si>
  <si>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</si>
  <si>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</si>
  <si>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</si>
  <si>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</si>
  <si>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</si>
  <si>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</si>
  <si>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</si>
  <si>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</si>
  <si>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</si>
  <si>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</si>
  <si>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</si>
  <si>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</si>
  <si>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</si>
  <si>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</si>
  <si>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</si>
  <si>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</si>
  <si>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</si>
  <si>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</si>
  <si>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</si>
  <si>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</si>
  <si>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</si>
  <si>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</si>
  <si>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</si>
  <si>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</si>
  <si>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</si>
  <si>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</si>
  <si>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</si>
  <si>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</si>
  <si>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</si>
  <si>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</si>
  <si>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</si>
  <si>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</si>
  <si>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</si>
  <si>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</si>
  <si>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</si>
  <si>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</si>
  <si>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</si>
  <si>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</si>
  <si>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</si>
  <si>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</si>
  <si>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</si>
  <si>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</si>
  <si>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</si>
  <si>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</si>
  <si>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</si>
  <si>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</si>
  <si>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</si>
  <si>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</si>
  <si>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</si>
  <si>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</si>
  <si>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</si>
  <si>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</si>
  <si>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</si>
  <si>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</si>
  <si>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</si>
  <si>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</si>
  <si>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</si>
  <si>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</si>
  <si>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</si>
  <si>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</si>
  <si>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</si>
  <si>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</si>
  <si>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</si>
  <si>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</si>
  <si>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</si>
  <si>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</si>
  <si>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</si>
  <si>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</si>
  <si>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</si>
  <si>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</si>
  <si>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</si>
  <si>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</si>
  <si>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</si>
  <si>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</si>
  <si>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</si>
  <si>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</si>
  <si>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</si>
  <si>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</si>
  <si>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</si>
  <si>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</si>
  <si>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</si>
  <si>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</si>
  <si>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</si>
  <si>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</si>
  <si>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</si>
  <si>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</si>
  <si>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</si>
  <si>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</si>
  <si>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</si>
  <si>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</si>
  <si>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</si>
  <si>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</si>
  <si>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</si>
  <si>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</si>
  <si>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</si>
  <si>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</si>
  <si>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</si>
  <si>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</si>
  <si>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</si>
  <si>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</si>
  <si>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</si>
  <si>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</si>
  <si>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</si>
  <si>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</si>
  <si>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</si>
  <si>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</si>
  <si>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</si>
  <si>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</si>
  <si>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</si>
  <si>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</si>
  <si>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</si>
  <si>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</si>
  <si>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</si>
  <si>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</si>
  <si>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</si>
  <si>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</si>
  <si>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</si>
  <si>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</si>
  <si>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</si>
  <si>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</si>
  <si>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</si>
  <si>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</si>
  <si>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</si>
  <si>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</si>
  <si>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</si>
  <si>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</si>
  <si>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</si>
  <si>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</si>
  <si>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</si>
  <si>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</si>
  <si>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</si>
  <si>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</si>
  <si>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</si>
  <si>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</si>
  <si>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</si>
  <si>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</si>
  <si>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</si>
  <si>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</si>
  <si>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</si>
  <si>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</si>
  <si>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</si>
  <si>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</si>
  <si>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</si>
  <si>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</si>
  <si>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</si>
  <si>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</si>
  <si>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</si>
  <si>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</si>
  <si>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</si>
  <si>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</si>
  <si>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</si>
  <si>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</si>
  <si>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</si>
  <si>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</si>
  <si>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</si>
  <si>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</si>
  <si>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</si>
  <si>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</si>
  <si>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</si>
  <si>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</si>
  <si>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</si>
  <si>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</si>
  <si>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</si>
  <si>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</si>
  <si>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</si>
  <si>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</si>
  <si>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</si>
  <si>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</si>
  <si>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</si>
  <si>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</si>
  <si>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</si>
  <si>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</si>
  <si>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</si>
  <si>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</si>
  <si>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</si>
  <si>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</si>
  <si>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</si>
  <si>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</si>
  <si>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</si>
  <si>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</si>
  <si>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</si>
  <si>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</si>
  <si>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</si>
  <si>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</si>
  <si>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</si>
  <si>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</si>
  <si>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</si>
  <si>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</si>
  <si>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</si>
  <si>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</si>
  <si>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</si>
  <si>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</si>
  <si>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</si>
  <si>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</si>
  <si>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</si>
  <si>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</si>
  <si>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</si>
  <si>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</si>
  <si>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</si>
  <si>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</si>
  <si>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</si>
  <si>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</si>
  <si>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</si>
  <si>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</si>
  <si>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</si>
  <si>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</si>
  <si>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</si>
  <si>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</si>
  <si>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</si>
  <si>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</si>
  <si>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</si>
  <si>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</si>
  <si>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</si>
  <si>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</si>
  <si>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</si>
  <si>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</si>
  <si>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</si>
  <si>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</si>
  <si>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</si>
  <si>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</si>
  <si>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</si>
  <si>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</si>
  <si>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</si>
  <si>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</si>
  <si>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</si>
  <si>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</si>
  <si>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</si>
  <si>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</si>
  <si>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</si>
  <si>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</si>
  <si>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</si>
  <si>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</si>
  <si>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</si>
  <si>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</si>
  <si>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</si>
  <si>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</si>
  <si>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</si>
  <si>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</si>
  <si>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</si>
  <si>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</si>
  <si>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</si>
  <si>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</si>
  <si>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</si>
  <si>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</si>
  <si>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</si>
  <si>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</si>
  <si>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</si>
  <si>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</si>
  <si>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</si>
  <si>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</si>
  <si>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</si>
  <si>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</si>
  <si>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</si>
  <si>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</si>
  <si>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</si>
  <si>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</si>
  <si>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</si>
  <si>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</si>
  <si>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</si>
  <si>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</si>
  <si>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</si>
  <si>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</si>
  <si>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</si>
  <si>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</si>
  <si>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</si>
  <si>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</si>
  <si>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</si>
  <si>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</si>
  <si>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</si>
  <si>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</si>
  <si>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</si>
  <si>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</si>
  <si>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</si>
  <si>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</si>
  <si>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</si>
  <si>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</si>
  <si>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</si>
  <si>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</si>
  <si>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</si>
  <si>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</si>
  <si>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</si>
  <si>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</si>
  <si>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</si>
  <si>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</si>
  <si>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</si>
  <si>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</si>
  <si>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</si>
  <si>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</si>
  <si>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</si>
  <si>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</si>
  <si>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</si>
  <si>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</si>
  <si>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</si>
  <si>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</si>
  <si>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</si>
  <si>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</si>
  <si>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</si>
  <si>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</si>
  <si>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</si>
  <si>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</si>
  <si>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</si>
  <si>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</si>
  <si>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</si>
  <si>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</si>
  <si>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</si>
  <si>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</si>
  <si>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</si>
  <si>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</si>
  <si>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</si>
  <si>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</si>
  <si>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</si>
  <si>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</si>
  <si>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</si>
  <si>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</si>
  <si>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</si>
  <si>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</si>
  <si>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</si>
  <si>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</si>
  <si>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</si>
  <si>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</si>
  <si>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</si>
  <si>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</si>
  <si>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</si>
  <si>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</si>
  <si>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</si>
  <si>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</si>
  <si>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</si>
  <si>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</si>
  <si>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</si>
  <si>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</si>
  <si>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</si>
  <si>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</si>
  <si>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</si>
  <si>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</si>
  <si>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</si>
  <si>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</si>
  <si>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</si>
  <si>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</si>
  <si>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</si>
  <si>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</si>
  <si>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</si>
  <si>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</si>
  <si>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</si>
  <si>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</si>
  <si>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</si>
  <si>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</si>
  <si>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</si>
  <si>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</si>
  <si>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</si>
  <si>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</si>
  <si>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</si>
  <si>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</si>
  <si>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</si>
  <si>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</si>
  <si>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</si>
  <si>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</si>
  <si>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</si>
  <si>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</si>
  <si>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</si>
  <si>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</si>
  <si>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</si>
  <si>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</si>
  <si>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</si>
  <si>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</si>
  <si>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</si>
  <si>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</si>
  <si>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</si>
  <si>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</si>
  <si>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</si>
  <si>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</si>
  <si>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</si>
  <si>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</si>
  <si>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</si>
  <si>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</si>
  <si>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</si>
  <si>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</si>
  <si>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</si>
  <si>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</si>
  <si>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</si>
  <si>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</si>
  <si>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</si>
  <si>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</si>
  <si>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</si>
  <si>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</si>
  <si>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</si>
  <si>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</si>
  <si>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</si>
  <si>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</si>
  <si>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</si>
  <si>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</si>
  <si>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</si>
  <si>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</si>
  <si>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</si>
  <si>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</si>
  <si>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</si>
  <si>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</si>
  <si>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</si>
  <si>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</si>
  <si>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</si>
  <si>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</si>
  <si>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</si>
  <si>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</si>
  <si>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</si>
  <si>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</si>
  <si>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</si>
  <si>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</si>
  <si>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</si>
  <si>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</si>
  <si>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</si>
  <si>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</si>
  <si>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</si>
  <si>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</si>
  <si>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</si>
  <si>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</si>
  <si>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</si>
  <si>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</si>
  <si>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</si>
  <si>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</si>
  <si>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</si>
  <si>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</si>
  <si>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</si>
  <si>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</si>
  <si>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</si>
  <si>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</si>
  <si>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</si>
  <si>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</si>
  <si>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</si>
  <si>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</si>
  <si>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</si>
  <si>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</si>
  <si>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</si>
  <si>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</si>
  <si>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</si>
  <si>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</si>
  <si>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</si>
  <si>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</si>
  <si>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</si>
  <si>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</si>
  <si>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</si>
  <si>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</si>
  <si>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</si>
  <si>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</si>
  <si>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</si>
  <si>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</si>
  <si>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</si>
  <si>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</si>
  <si>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</si>
  <si>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</si>
  <si>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</si>
  <si>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</si>
  <si>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</si>
  <si>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</si>
  <si>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</si>
  <si>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</si>
  <si>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</si>
  <si>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</si>
  <si>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</si>
  <si>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</si>
  <si>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</si>
  <si>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</si>
  <si>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</si>
  <si>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</si>
  <si>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</si>
  <si>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</si>
  <si>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</si>
  <si>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</si>
  <si>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</si>
  <si>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</si>
  <si>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</si>
  <si>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</si>
  <si>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</si>
  <si>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</si>
  <si>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</si>
  <si>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</si>
  <si>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</si>
  <si>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</si>
  <si>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</si>
  <si>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</si>
  <si>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</si>
  <si>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</si>
  <si>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</si>
  <si>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</si>
  <si>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</si>
  <si>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</si>
  <si>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</si>
  <si>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</si>
  <si>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</si>
  <si>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</si>
  <si>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</si>
  <si>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</si>
  <si>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</si>
  <si>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</si>
  <si>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</si>
  <si>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</si>
  <si>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</si>
  <si>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</si>
  <si>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</si>
  <si>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</si>
  <si>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</si>
  <si>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</si>
  <si>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</si>
  <si>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</si>
  <si>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</si>
  <si>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</si>
  <si>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</si>
  <si>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</si>
  <si>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</si>
  <si>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</si>
  <si>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</si>
  <si>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</si>
  <si>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</si>
  <si>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</si>
  <si>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</si>
  <si>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</si>
  <si>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</si>
  <si>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</si>
  <si>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</si>
  <si>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</si>
  <si>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</si>
  <si>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</si>
  <si>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</si>
  <si>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</si>
  <si>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</si>
  <si>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</si>
  <si>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</si>
  <si>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</si>
  <si>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</si>
  <si>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</si>
  <si>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</si>
  <si>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</si>
  <si>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</si>
  <si>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</si>
  <si>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</si>
  <si>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</si>
  <si>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</si>
  <si>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</si>
  <si>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</si>
  <si>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</si>
  <si>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</si>
  <si>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</si>
  <si>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</si>
  <si>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</si>
  <si>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</si>
  <si>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</si>
  <si>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</si>
  <si>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</si>
  <si>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</si>
  <si>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</si>
  <si>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</si>
  <si>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</si>
  <si>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</si>
  <si>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</si>
  <si>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</si>
  <si>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</si>
  <si>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</si>
  <si>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</si>
  <si>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</si>
  <si>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</si>
  <si>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</si>
  <si>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</si>
  <si>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</si>
  <si>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</si>
  <si>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</si>
  <si>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</si>
  <si>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</si>
  <si>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</si>
  <si>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</si>
  <si>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</si>
  <si>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</si>
  <si>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</si>
  <si>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</si>
  <si>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</si>
  <si>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</si>
  <si>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</si>
  <si>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</si>
  <si>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</si>
  <si>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</si>
  <si>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</si>
  <si>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</si>
  <si>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</si>
  <si>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</si>
  <si>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</si>
  <si>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</si>
  <si>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</si>
  <si>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</si>
  <si>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</si>
  <si>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</si>
  <si>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</si>
  <si>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</si>
  <si>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</si>
  <si>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</si>
  <si>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</si>
  <si>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</si>
  <si>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</si>
  <si>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</si>
  <si>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</si>
  <si>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</si>
  <si>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</si>
  <si>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</si>
  <si>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</si>
  <si>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</si>
  <si>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</si>
  <si>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</si>
  <si>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</si>
  <si>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</si>
  <si>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</si>
  <si>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</si>
  <si>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</si>
  <si>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</si>
  <si>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</si>
  <si>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</si>
  <si>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</si>
  <si>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</si>
  <si>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</si>
  <si>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</si>
  <si>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</si>
  <si>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</si>
  <si>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</si>
  <si>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</si>
  <si>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</si>
  <si>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</si>
  <si>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</si>
  <si>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</si>
  <si>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</si>
  <si>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</si>
  <si>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</si>
  <si>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</si>
  <si>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</si>
  <si>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</si>
  <si>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</si>
  <si>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</si>
  <si>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</si>
  <si>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</si>
  <si>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</si>
  <si>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</si>
  <si>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</si>
  <si>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</si>
  <si>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</si>
  <si>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</si>
  <si>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</si>
  <si>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</si>
  <si>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</si>
  <si>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</si>
  <si>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</si>
  <si>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</si>
  <si>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</si>
  <si>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</si>
  <si>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</si>
  <si>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</si>
  <si>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</si>
  <si>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</si>
  <si>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</si>
  <si>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</si>
  <si>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</si>
  <si>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</si>
  <si>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</si>
  <si>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</si>
  <si>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</si>
  <si>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</si>
  <si>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</si>
  <si>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</si>
  <si>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</si>
  <si>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</si>
  <si>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</si>
  <si>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</si>
  <si>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</si>
  <si>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</si>
  <si>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</si>
  <si>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</si>
  <si>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</si>
  <si>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</si>
  <si>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</si>
  <si>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</si>
  <si>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</si>
  <si>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</si>
  <si>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</si>
  <si>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</si>
  <si>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</si>
  <si>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</si>
  <si>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</si>
  <si>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</si>
  <si>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</si>
  <si>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</si>
  <si>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</si>
  <si>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</si>
  <si>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</si>
  <si>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</si>
  <si>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</si>
  <si>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</si>
  <si>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</si>
  <si>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</si>
  <si>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</si>
  <si>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</si>
  <si>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</si>
  <si>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</si>
  <si>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</si>
  <si>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</si>
  <si>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</si>
  <si>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</si>
  <si>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</si>
  <si>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</si>
  <si>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</si>
  <si>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</si>
  <si>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</si>
  <si>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</si>
  <si>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</si>
  <si>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</si>
  <si>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</si>
  <si>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</si>
  <si>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</si>
  <si>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</si>
  <si>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</si>
  <si>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</si>
  <si>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</si>
  <si>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</si>
  <si>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</si>
  <si>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</si>
  <si>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</si>
  <si>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</si>
  <si>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</si>
  <si>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</si>
  <si>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</si>
  <si>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</si>
  <si>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</si>
  <si>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</si>
  <si>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</si>
  <si>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</si>
  <si>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</si>
  <si>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</si>
  <si>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</si>
  <si>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</si>
  <si>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</si>
  <si>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</si>
  <si>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</si>
  <si>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</si>
  <si>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</si>
  <si>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</si>
  <si>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</si>
  <si>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</si>
  <si>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</si>
  <si>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</si>
  <si>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</si>
  <si>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</si>
  <si>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</si>
  <si>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</si>
  <si>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</si>
  <si>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</si>
  <si>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</si>
  <si>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</si>
  <si>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</si>
  <si>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</si>
  <si>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</si>
  <si>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</si>
  <si>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</si>
  <si>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</si>
  <si>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</si>
  <si>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</si>
  <si>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</si>
  <si>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</si>
  <si>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</si>
  <si>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</si>
  <si>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</si>
  <si>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</si>
  <si>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</si>
  <si>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</si>
  <si>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</si>
  <si>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</si>
  <si>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</si>
  <si>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</si>
  <si>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</si>
  <si>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</si>
  <si>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</si>
  <si>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</si>
  <si>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</si>
  <si>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</si>
  <si>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</si>
  <si>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</si>
  <si>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</si>
  <si>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</si>
  <si>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</si>
  <si>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</si>
  <si>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</si>
  <si>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</si>
  <si>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</si>
  <si>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</si>
  <si>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</si>
  <si>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</si>
  <si>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</si>
  <si>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</si>
  <si>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</si>
  <si>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</si>
  <si>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</si>
  <si>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</si>
  <si>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</si>
  <si>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</si>
  <si>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</si>
  <si>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</si>
  <si>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</si>
  <si>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</si>
  <si>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</si>
  <si>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</si>
  <si>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</si>
  <si>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</si>
  <si>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</si>
  <si>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</si>
  <si>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</si>
  <si>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</si>
  <si>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</si>
  <si>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</si>
  <si>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</si>
  <si>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</si>
  <si>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</si>
  <si>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</si>
  <si>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</si>
  <si>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</si>
  <si>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</si>
  <si>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</si>
  <si>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</si>
  <si>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</si>
  <si>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</si>
  <si>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</si>
  <si>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</si>
  <si>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</si>
  <si>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</si>
  <si>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</si>
  <si>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</si>
  <si>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</si>
  <si>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</si>
  <si>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</si>
  <si>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</si>
  <si>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</si>
  <si>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</si>
  <si>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</si>
  <si>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</si>
  <si>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</si>
  <si>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</si>
  <si>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</si>
  <si>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</si>
  <si>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</si>
  <si>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</si>
  <si>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</si>
  <si>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</si>
  <si>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</si>
  <si>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</si>
  <si>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</si>
  <si>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</si>
  <si>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</si>
  <si>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</si>
  <si>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</si>
  <si>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</si>
  <si>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</si>
  <si>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</si>
  <si>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</si>
  <si>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</si>
  <si>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</si>
  <si>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</si>
  <si>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</si>
  <si>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</si>
  <si>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</si>
  <si>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</si>
  <si>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</si>
  <si>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</si>
  <si>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</si>
  <si>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</si>
  <si>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</si>
  <si>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</si>
  <si>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</si>
  <si>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</si>
  <si>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</si>
  <si>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</si>
  <si>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</si>
  <si>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</si>
  <si>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</si>
  <si>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</si>
  <si>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</si>
  <si>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</si>
  <si>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</si>
  <si>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</si>
  <si>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</si>
  <si>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</si>
  <si>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</si>
  <si>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</si>
  <si>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</si>
  <si>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</si>
  <si>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</si>
  <si>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</si>
  <si>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</si>
  <si>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</si>
  <si>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</si>
  <si>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</si>
  <si>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</si>
  <si>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</si>
  <si>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</si>
  <si>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</si>
  <si>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</si>
  <si>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</si>
  <si>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</si>
  <si>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</si>
  <si>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</si>
  <si>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</si>
  <si>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</si>
  <si>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</si>
  <si>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</si>
  <si>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</si>
  <si>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</si>
  <si>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</si>
  <si>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</si>
  <si>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</si>
  <si>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</si>
  <si>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</si>
  <si>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</si>
  <si>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</si>
  <si>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</si>
  <si>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</si>
  <si>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</si>
  <si>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</si>
  <si>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</si>
  <si>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</si>
  <si>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</si>
  <si>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</si>
  <si>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</si>
  <si>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</si>
  <si>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</si>
  <si>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</si>
  <si>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</si>
  <si>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</si>
  <si>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</si>
  <si>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</si>
  <si>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</si>
  <si>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</si>
  <si>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</si>
  <si>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</si>
  <si>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</si>
  <si>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</si>
  <si>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</si>
  <si>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</si>
  <si>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</si>
  <si>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</si>
  <si>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</si>
  <si>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</si>
  <si>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</si>
  <si>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</si>
  <si>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</si>
  <si>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</si>
  <si>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</si>
  <si>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</si>
  <si>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</si>
  <si>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</si>
  <si>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</si>
  <si>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</si>
  <si>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</si>
  <si>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</si>
  <si>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</si>
  <si>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</si>
  <si>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</si>
  <si>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</si>
  <si>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</si>
  <si>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</si>
  <si>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</si>
  <si>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</si>
  <si>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</si>
  <si>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</si>
  <si>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</si>
  <si>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</si>
  <si>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</si>
  <si>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</si>
  <si>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</si>
  <si>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</si>
  <si>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</si>
  <si>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</si>
  <si>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</si>
  <si>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</si>
  <si>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</si>
  <si>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</si>
  <si>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</si>
  <si>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</si>
  <si>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</si>
  <si>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</si>
  <si>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</si>
  <si>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</si>
  <si>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</si>
  <si>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</si>
  <si>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</si>
  <si>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</si>
  <si>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</si>
  <si>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</si>
  <si>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</si>
  <si>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</si>
  <si>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</si>
  <si>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</si>
  <si>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</si>
  <si>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</si>
  <si>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</si>
  <si>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</si>
  <si>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</si>
  <si>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</si>
  <si>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</si>
  <si>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</si>
  <si>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</si>
  <si>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</si>
  <si>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</si>
  <si>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</si>
  <si>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</si>
  <si>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</si>
  <si>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</si>
  <si>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</si>
  <si>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</si>
  <si>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</si>
  <si>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</si>
  <si>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</si>
  <si>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</si>
  <si>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</si>
  <si>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</si>
  <si>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</si>
  <si>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</si>
  <si>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</si>
  <si>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</si>
  <si>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</si>
  <si>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</si>
  <si>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</si>
  <si>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</si>
  <si>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</si>
  <si>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</si>
  <si>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</si>
  <si>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</si>
  <si>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</si>
  <si>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</si>
  <si>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</si>
  <si>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</si>
  <si>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</si>
  <si>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</si>
  <si>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</si>
  <si>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</si>
  <si>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</si>
  <si>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</si>
  <si>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</si>
  <si>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</si>
  <si>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</si>
  <si>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</si>
  <si>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</si>
  <si>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</si>
  <si>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</si>
  <si>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</si>
  <si>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</si>
  <si>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</si>
  <si>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</si>
  <si>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</si>
  <si>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</si>
  <si>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</si>
  <si>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</si>
  <si>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</si>
  <si>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</si>
  <si>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</si>
  <si>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</si>
  <si>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</si>
  <si>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</si>
  <si>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</si>
  <si>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</si>
  <si>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</si>
  <si>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</si>
  <si>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</si>
  <si>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</si>
  <si>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</si>
  <si>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</si>
  <si>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</si>
  <si>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</si>
  <si>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</si>
  <si>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</si>
  <si>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</si>
  <si>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</si>
  <si>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</si>
  <si>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</si>
  <si>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</si>
  <si>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</si>
  <si>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</si>
  <si>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</si>
  <si>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</si>
  <si>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</si>
  <si>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</si>
  <si>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</si>
  <si>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</si>
  <si>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</si>
  <si>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</si>
  <si>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</si>
  <si>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</si>
  <si>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</si>
  <si>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</si>
  <si>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</si>
  <si>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</si>
  <si>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</si>
  <si>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</si>
  <si>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</si>
  <si>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</si>
  <si>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</si>
  <si>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</si>
  <si>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</si>
  <si>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</si>
  <si>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</si>
  <si>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</si>
  <si>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</si>
  <si>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</si>
  <si>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</si>
  <si>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</si>
  <si>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</si>
  <si>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</si>
  <si>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</si>
  <si>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</si>
  <si>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</si>
  <si>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</si>
  <si>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</si>
  <si>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</si>
  <si>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</si>
  <si>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</si>
  <si>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</si>
  <si>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</si>
  <si>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</si>
  <si>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</si>
  <si>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</si>
  <si>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</si>
  <si>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</si>
  <si>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</si>
  <si>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</si>
  <si>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</si>
  <si>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</si>
  <si>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</si>
  <si>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</si>
  <si>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</si>
  <si>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</si>
  <si>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</si>
  <si>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</si>
  <si>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</si>
  <si>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</si>
  <si>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</si>
  <si>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</si>
  <si>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</si>
  <si>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</si>
  <si>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</si>
  <si>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</si>
  <si>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</si>
  <si>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</si>
  <si>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</si>
  <si>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</si>
  <si>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</si>
  <si>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</si>
  <si>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</si>
  <si>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</si>
  <si>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</si>
  <si>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</si>
  <si>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</si>
  <si>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</si>
  <si>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</si>
  <si>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</si>
  <si>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</si>
  <si>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</si>
  <si>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</si>
  <si>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</si>
  <si>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</si>
  <si>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</si>
  <si>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</si>
  <si>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</si>
  <si>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</si>
  <si>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</si>
  <si>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</si>
  <si>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</si>
  <si>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</si>
  <si>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</si>
  <si>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</si>
  <si>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</si>
  <si>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</si>
  <si>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</si>
  <si>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</si>
  <si>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</si>
  <si>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</si>
  <si>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</si>
  <si>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</si>
  <si>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</si>
  <si>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</si>
  <si>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</si>
  <si>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</si>
  <si>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</si>
  <si>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</si>
  <si>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</si>
  <si>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</si>
  <si>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</si>
  <si>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</si>
  <si>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</si>
  <si>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</si>
  <si>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</si>
  <si>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</si>
  <si>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</si>
  <si>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</si>
  <si>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</si>
  <si>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</si>
  <si>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</si>
  <si>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</si>
  <si>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</si>
  <si>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</si>
  <si>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</si>
  <si>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</si>
  <si>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</si>
  <si>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</si>
  <si>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</si>
  <si>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</si>
  <si>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</si>
  <si>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</si>
  <si>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</si>
  <si>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</si>
  <si>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</si>
  <si>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</si>
  <si>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</si>
  <si>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</si>
  <si>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</si>
  <si>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</si>
  <si>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</si>
  <si>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</si>
  <si>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</si>
  <si>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</si>
  <si>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</si>
  <si>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</si>
  <si>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</si>
  <si>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</si>
  <si>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</si>
  <si>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</si>
  <si>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</si>
  <si>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</si>
  <si>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</si>
  <si>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</si>
  <si>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</si>
  <si>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</si>
  <si>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</si>
  <si>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</si>
  <si>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</si>
  <si>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</si>
  <si>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</si>
  <si>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</si>
  <si>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</si>
  <si>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</si>
  <si>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</si>
  <si>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</si>
  <si>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</si>
  <si>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</si>
  <si>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</si>
  <si>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</si>
  <si>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</si>
  <si>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</si>
  <si>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</si>
  <si>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</si>
  <si>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</si>
  <si>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</si>
  <si>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</si>
  <si>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</si>
  <si>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</si>
  <si>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</si>
  <si>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</si>
  <si>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</si>
  <si>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</si>
  <si>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</si>
  <si>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</si>
  <si>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</si>
  <si>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</si>
  <si>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</si>
  <si>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</si>
  <si>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</si>
  <si>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</si>
  <si>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</si>
  <si>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</si>
  <si>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</si>
  <si>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</si>
  <si>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</si>
  <si>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</si>
  <si>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</si>
  <si>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</si>
  <si>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</si>
  <si>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</si>
  <si>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</si>
  <si>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</si>
  <si>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</si>
  <si>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</si>
  <si>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</si>
  <si>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</si>
  <si>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</si>
  <si>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</si>
  <si>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</si>
  <si>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</si>
  <si>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</si>
  <si>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</si>
  <si>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</si>
  <si>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</si>
  <si>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</si>
  <si>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</si>
  <si>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</si>
  <si>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</si>
  <si>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</si>
  <si>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</si>
  <si>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</si>
  <si>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</si>
  <si>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</si>
  <si>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</si>
  <si>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</si>
  <si>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</si>
  <si>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</si>
  <si>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</si>
  <si>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</si>
  <si>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</si>
  <si>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</si>
  <si>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</si>
  <si>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</si>
  <si>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</si>
  <si>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</si>
  <si>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</si>
  <si>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</si>
  <si>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</si>
  <si>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</si>
  <si>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</si>
  <si>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</si>
  <si>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</si>
  <si>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</si>
  <si>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</si>
  <si>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</si>
  <si>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</si>
  <si>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</si>
  <si>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</si>
  <si>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</si>
  <si>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</si>
  <si>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</si>
  <si>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</si>
  <si>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</si>
  <si>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</si>
  <si>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</si>
  <si>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</si>
  <si>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</si>
  <si>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</si>
  <si>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</si>
  <si>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</si>
  <si>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</si>
  <si>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</si>
  <si>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</si>
  <si>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</si>
  <si>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</si>
  <si>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</si>
  <si>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</si>
  <si>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</si>
  <si>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</si>
  <si>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</si>
  <si>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</si>
  <si>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</si>
  <si>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</si>
  <si>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</si>
  <si>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</si>
  <si>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</si>
  <si>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</si>
  <si>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</si>
  <si>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</si>
  <si>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</si>
  <si>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</si>
  <si>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</si>
  <si>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</si>
  <si>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</si>
  <si>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</si>
  <si>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</si>
  <si>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</si>
  <si>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</si>
  <si>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</si>
  <si>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</si>
  <si>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</si>
  <si>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</si>
  <si>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</si>
  <si>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</si>
  <si>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</si>
  <si>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</si>
  <si>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</si>
  <si>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</si>
  <si>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</si>
  <si>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</si>
  <si>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</si>
  <si>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</si>
  <si>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</si>
  <si>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</si>
  <si>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</si>
  <si>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</si>
  <si>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</si>
  <si>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</si>
  <si>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</si>
  <si>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</si>
  <si>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</si>
  <si>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</si>
  <si>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</si>
  <si>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</si>
  <si>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</si>
  <si>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</si>
  <si>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</si>
  <si>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</si>
  <si>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</si>
  <si>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</si>
  <si>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</si>
  <si>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</si>
  <si>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</si>
  <si>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</si>
  <si>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</si>
  <si>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</si>
  <si>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</si>
  <si>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</si>
  <si>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</si>
  <si>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</si>
  <si>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</si>
  <si>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</si>
  <si>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</si>
  <si>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</si>
  <si>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</si>
  <si>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</si>
  <si>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</si>
  <si>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</si>
  <si>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</si>
  <si>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</si>
  <si>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</si>
  <si>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</si>
  <si>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</si>
  <si>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</si>
  <si>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</si>
  <si>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</si>
  <si>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</si>
  <si>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</si>
  <si>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</si>
  <si>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</si>
  <si>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</si>
  <si>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</si>
  <si>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</si>
  <si>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</si>
  <si>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</si>
  <si>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</si>
  <si>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</si>
  <si>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</si>
  <si>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</si>
  <si>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</si>
  <si>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</si>
  <si>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</si>
  <si>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</si>
  <si>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</si>
  <si>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</si>
  <si>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</si>
  <si>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</si>
  <si>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</si>
  <si>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</si>
  <si>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</si>
  <si>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</si>
  <si>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</si>
  <si>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</si>
  <si>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</si>
  <si>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</si>
  <si>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</si>
  <si>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</si>
  <si>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</si>
  <si>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</si>
  <si>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</si>
  <si>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</si>
  <si>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</si>
  <si>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</si>
  <si>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</si>
  <si>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</si>
  <si>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</si>
  <si>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</si>
  <si>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</si>
  <si>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</si>
  <si>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</si>
  <si>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</si>
  <si>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</si>
  <si>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</si>
  <si>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</si>
  <si>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</si>
  <si>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</si>
  <si>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</si>
  <si>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</si>
  <si>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</si>
  <si>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</si>
  <si>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</si>
  <si>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</si>
  <si>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</si>
  <si>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</si>
  <si>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</si>
  <si>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</si>
  <si>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</si>
  <si>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</si>
  <si>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</si>
  <si>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</si>
  <si>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</si>
  <si>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</si>
  <si>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</si>
  <si>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</si>
  <si>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</si>
  <si>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</si>
  <si>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</si>
  <si>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</si>
  <si>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</si>
  <si>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</si>
  <si>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</si>
  <si>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</si>
  <si>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</si>
  <si>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</si>
  <si>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</si>
  <si>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</si>
  <si>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</si>
  <si>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</si>
  <si>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</si>
  <si>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</si>
  <si>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</si>
  <si>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</si>
  <si>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</si>
  <si>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</si>
  <si>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</si>
  <si>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</si>
  <si>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</si>
  <si>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</si>
  <si>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</si>
  <si>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</si>
  <si>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</si>
  <si>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</si>
  <si>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</si>
  <si>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</si>
  <si>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</si>
  <si>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</si>
  <si>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</si>
  <si>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</si>
  <si>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</si>
  <si>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</si>
  <si>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</si>
  <si>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</si>
  <si>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</si>
  <si>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</si>
  <si>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</si>
  <si>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</si>
  <si>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</si>
  <si>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</si>
  <si>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</si>
  <si>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</si>
  <si>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</si>
  <si>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</si>
  <si>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</si>
  <si>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</si>
  <si>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</si>
  <si>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</si>
  <si>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</si>
  <si>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</si>
  <si>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</si>
  <si>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</si>
  <si>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</si>
  <si>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</si>
  <si>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</si>
  <si>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</si>
  <si>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</si>
  <si>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</si>
  <si>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</si>
  <si>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</si>
  <si>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</si>
  <si>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</si>
  <si>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</si>
  <si>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</si>
  <si>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</si>
  <si>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</si>
  <si>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</si>
  <si>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</si>
  <si>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</si>
  <si>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</si>
  <si>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</si>
  <si>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</si>
  <si>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</si>
  <si>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</si>
  <si>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</si>
  <si>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</si>
  <si>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</si>
  <si>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</si>
  <si>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</si>
  <si>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</si>
  <si>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</si>
  <si>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</si>
  <si>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</si>
  <si>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</si>
  <si>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</si>
  <si>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</si>
  <si>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</si>
  <si>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</si>
  <si>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</si>
  <si>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</si>
  <si>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</si>
  <si>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</si>
  <si>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</si>
  <si>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</si>
  <si>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</si>
  <si>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</si>
  <si>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</si>
  <si>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</si>
  <si>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</si>
  <si>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</si>
  <si>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</si>
  <si>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</si>
  <si>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</si>
  <si>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</si>
  <si>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</si>
  <si>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</si>
  <si>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</si>
  <si>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</si>
  <si>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</si>
  <si>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</si>
  <si>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</si>
  <si>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</si>
  <si>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</si>
  <si>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</si>
  <si>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</si>
  <si>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</si>
  <si>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</si>
  <si>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</si>
  <si>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</si>
  <si>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</si>
  <si>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</si>
  <si>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</si>
  <si>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</si>
  <si>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</si>
  <si>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</si>
  <si>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</si>
  <si>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</si>
  <si>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</si>
  <si>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</si>
  <si>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</si>
  <si>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</si>
  <si>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</si>
  <si>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</si>
  <si>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</si>
  <si>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</si>
  <si>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</si>
  <si>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</si>
  <si>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</si>
  <si>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</si>
  <si>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</si>
  <si>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</si>
  <si>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</si>
  <si>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</si>
  <si>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</si>
  <si>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</si>
  <si>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</si>
  <si>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</si>
  <si>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</si>
  <si>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</si>
  <si>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</si>
  <si>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</si>
  <si>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</si>
  <si>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</si>
  <si>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</si>
  <si>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</si>
  <si>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</si>
  <si>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</si>
  <si>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</si>
  <si>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</si>
  <si>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</si>
  <si>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</si>
  <si>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</si>
  <si>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</si>
  <si>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</si>
  <si>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</si>
  <si>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</si>
  <si>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</si>
  <si>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</si>
  <si>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</si>
  <si>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</si>
  <si>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</si>
  <si>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</si>
  <si>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</si>
  <si>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</si>
  <si>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</si>
  <si>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</si>
  <si>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</si>
  <si>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</si>
  <si>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</si>
  <si>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</si>
  <si>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</si>
  <si>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</si>
  <si>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</si>
  <si>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</si>
  <si>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</si>
  <si>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</si>
  <si>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</si>
  <si>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</si>
  <si>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</si>
  <si>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</si>
  <si>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</si>
  <si>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</si>
  <si>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</si>
  <si>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</si>
  <si>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</si>
  <si>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</si>
  <si>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</si>
  <si>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</si>
  <si>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</si>
  <si>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</si>
  <si>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</si>
  <si>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</si>
  <si>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</si>
  <si>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</si>
  <si>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</si>
  <si>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</si>
  <si>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</si>
  <si>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</si>
  <si>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</si>
  <si>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</si>
  <si>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</si>
  <si>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</si>
  <si>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</si>
  <si>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</si>
  <si>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</si>
  <si>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</si>
  <si>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</si>
  <si>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</si>
  <si>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</si>
  <si>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</si>
  <si>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</si>
  <si>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</si>
  <si>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</si>
  <si>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</si>
  <si>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</si>
  <si>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</si>
  <si>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</si>
  <si>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</si>
  <si>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</si>
  <si>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</si>
  <si>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</si>
  <si>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</si>
  <si>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</si>
  <si>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</si>
  <si>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</si>
  <si>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</si>
  <si>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</si>
  <si>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</si>
  <si>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</si>
  <si>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</si>
  <si>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</si>
  <si>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</si>
  <si>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</si>
  <si>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</si>
  <si>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</si>
  <si>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</si>
  <si>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</si>
  <si>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</si>
  <si>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</si>
  <si>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</si>
  <si>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</si>
  <si>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</si>
  <si>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</si>
  <si>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</si>
  <si>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</si>
  <si>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</si>
  <si>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</si>
  <si>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</si>
  <si>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</si>
  <si>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</si>
  <si>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</si>
  <si>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</si>
  <si>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</si>
  <si>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</si>
  <si>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</si>
  <si>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</si>
  <si>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</si>
  <si>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</si>
  <si>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</si>
  <si>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</si>
  <si>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</si>
  <si>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</si>
  <si>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</si>
  <si>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</si>
  <si>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</si>
  <si>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</si>
  <si>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</si>
  <si>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</si>
  <si>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</si>
  <si>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</si>
  <si>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</si>
  <si>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</si>
  <si>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</si>
  <si>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</si>
  <si>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</si>
  <si>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</si>
  <si>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</si>
  <si>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</si>
  <si>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</si>
  <si>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</si>
  <si>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</si>
  <si>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</si>
  <si>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</si>
  <si>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</si>
  <si>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</si>
  <si>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</si>
  <si>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</si>
  <si>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</si>
  <si>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</si>
  <si>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</si>
  <si>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</si>
  <si>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</si>
  <si>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</si>
  <si>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</si>
  <si>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</si>
  <si>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</si>
  <si>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</si>
  <si>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</si>
  <si>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</si>
  <si>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</si>
  <si>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</si>
  <si>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</si>
  <si>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</si>
  <si>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</si>
  <si>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</si>
  <si>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</si>
  <si>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</si>
  <si>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</si>
  <si>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</si>
  <si>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</si>
  <si>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</si>
  <si>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</si>
  <si>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</si>
  <si>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</si>
  <si>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</si>
  <si>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</si>
  <si>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</si>
  <si>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</si>
  <si>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</si>
  <si>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</si>
  <si>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</si>
  <si>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</si>
  <si>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</si>
  <si>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</si>
  <si>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</si>
  <si>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</si>
  <si>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</si>
  <si>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</si>
  <si>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</si>
  <si>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</si>
  <si>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</si>
  <si>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</si>
  <si>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</si>
  <si>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</si>
  <si>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</si>
  <si>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</si>
  <si>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</si>
  <si>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</si>
  <si>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</si>
  <si>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</si>
  <si>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</si>
  <si>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</si>
  <si>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</si>
  <si>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</si>
  <si>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</si>
  <si>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</si>
  <si>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</si>
  <si>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</si>
  <si>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</si>
  <si>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</si>
  <si>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</si>
  <si>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</si>
  <si>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</si>
  <si>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</si>
  <si>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</si>
  <si>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</si>
  <si>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</si>
  <si>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</si>
  <si>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</si>
  <si>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</si>
  <si>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</si>
  <si>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</si>
  <si>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</si>
  <si>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</si>
  <si>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</si>
  <si>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</si>
  <si>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</si>
  <si>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</si>
  <si>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</si>
  <si>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</si>
  <si>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</si>
  <si>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</si>
  <si>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</si>
  <si>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</si>
  <si>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</si>
  <si>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</si>
  <si>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</si>
  <si>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</si>
  <si>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</si>
  <si>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</si>
  <si>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</si>
  <si>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</si>
  <si>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</si>
  <si>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</si>
  <si>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</si>
  <si>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</si>
  <si>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</si>
  <si>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</si>
  <si>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</si>
  <si>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</si>
  <si>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</si>
  <si>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</si>
  <si>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</si>
  <si>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</si>
  <si>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</si>
  <si>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</si>
  <si>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</si>
  <si>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</si>
  <si>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</si>
  <si>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</si>
  <si>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</si>
  <si>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</si>
  <si>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</si>
  <si>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</si>
  <si>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</si>
  <si>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</si>
  <si>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</si>
  <si>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</si>
  <si>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</si>
  <si>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</si>
  <si>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</si>
  <si>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</si>
  <si>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</si>
  <si>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</si>
  <si>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</si>
  <si>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</si>
  <si>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</si>
  <si>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</si>
  <si>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</si>
  <si>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</si>
  <si>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</si>
  <si>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</si>
  <si>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</si>
  <si>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</si>
  <si>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</si>
  <si>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</si>
  <si>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</si>
  <si>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</si>
  <si>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</si>
  <si>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</si>
  <si>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</si>
  <si>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</si>
  <si>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</si>
  <si>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</si>
  <si>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</si>
  <si>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</si>
  <si>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</si>
  <si>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</si>
  <si>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</si>
  <si>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</si>
  <si>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</si>
  <si>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</si>
  <si>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</si>
  <si>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</si>
  <si>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</si>
  <si>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</si>
  <si>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</si>
  <si>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</si>
  <si>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</si>
  <si>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</si>
  <si>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</si>
  <si>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</si>
  <si>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</si>
  <si>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</si>
  <si>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</si>
  <si>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</si>
  <si>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</si>
  <si>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</si>
  <si>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</si>
  <si>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</si>
  <si>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</si>
  <si>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</si>
  <si>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</si>
  <si>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</si>
  <si>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</si>
  <si>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</si>
  <si>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</si>
  <si>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</si>
  <si>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</si>
  <si>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</si>
  <si>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</si>
  <si>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</si>
  <si>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</si>
  <si>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</si>
  <si>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</si>
  <si>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</si>
  <si>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</si>
  <si>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</si>
  <si>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</si>
  <si>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</si>
  <si>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</si>
  <si>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</si>
  <si>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</si>
  <si>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</si>
  <si>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</si>
  <si>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</si>
  <si>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</si>
  <si>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</si>
  <si>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</si>
  <si>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</si>
  <si>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</si>
  <si>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</si>
  <si>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</si>
  <si>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</si>
  <si>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</si>
  <si>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</si>
  <si>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</si>
  <si>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</si>
  <si>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</si>
  <si>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</si>
  <si>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</si>
  <si>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</si>
  <si>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</si>
  <si>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</si>
  <si>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</si>
  <si>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</si>
  <si>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</si>
  <si>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</si>
  <si>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</si>
  <si>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</si>
  <si>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</si>
  <si>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</si>
  <si>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</si>
  <si>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</si>
  <si>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</si>
  <si>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</si>
  <si>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</si>
  <si>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</si>
  <si>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</si>
  <si>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</si>
  <si>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</si>
  <si>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</si>
  <si>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</si>
  <si>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</si>
  <si>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</si>
  <si>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</si>
  <si>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</si>
  <si>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</si>
  <si>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</si>
  <si>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</si>
  <si>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</si>
  <si>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</si>
  <si>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</si>
  <si>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</si>
  <si>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</si>
  <si>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</si>
  <si>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</si>
  <si>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</si>
  <si>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</si>
  <si>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</si>
  <si>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</si>
  <si>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</si>
  <si>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</si>
  <si>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</si>
  <si>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</si>
  <si>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</si>
  <si>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</si>
  <si>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</si>
  <si>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</si>
  <si>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</si>
  <si>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</si>
  <si>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</si>
  <si>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</si>
  <si>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</si>
  <si>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</si>
  <si>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</si>
  <si>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</si>
  <si>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</si>
  <si>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</si>
  <si>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</si>
  <si>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</si>
  <si>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</si>
  <si>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</si>
  <si>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</si>
  <si>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</si>
  <si>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</si>
  <si>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</si>
  <si>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</si>
  <si>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</si>
  <si>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</si>
  <si>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</si>
  <si>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</si>
  <si>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</si>
  <si>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</si>
  <si>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</si>
  <si>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</si>
  <si>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</si>
  <si>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</si>
  <si>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</si>
  <si>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</si>
  <si>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</si>
  <si>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</si>
  <si>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</si>
  <si>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</si>
  <si>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</si>
  <si>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</si>
  <si>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</si>
  <si>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</si>
  <si>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</si>
  <si>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</si>
  <si>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</si>
  <si>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</si>
  <si>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</si>
  <si>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</si>
  <si>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</si>
  <si>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</si>
  <si>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</si>
  <si>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</si>
  <si>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</si>
  <si>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</si>
  <si>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</si>
  <si>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</si>
  <si>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</si>
  <si>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</si>
  <si>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</si>
  <si>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</si>
  <si>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</si>
  <si>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</si>
  <si>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</si>
  <si>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</si>
  <si>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</si>
  <si>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</si>
  <si>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</si>
  <si>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</si>
  <si>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</si>
  <si>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</si>
  <si>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</si>
  <si>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</si>
  <si>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</si>
  <si>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</si>
  <si>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</si>
  <si>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</si>
  <si>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</si>
  <si>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</si>
  <si>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</si>
  <si>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</si>
  <si>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</si>
  <si>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</si>
  <si>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</si>
  <si>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</si>
  <si>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</si>
  <si>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</si>
  <si>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</si>
  <si>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</si>
  <si>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</si>
  <si>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</si>
  <si>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</si>
  <si>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</si>
  <si>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</si>
  <si>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</si>
  <si>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</si>
  <si>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</si>
  <si>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</si>
  <si>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</si>
  <si>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</si>
  <si>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</si>
  <si>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</si>
  <si>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</si>
  <si>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</si>
  <si>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</si>
  <si>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</si>
  <si>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</si>
  <si>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</si>
  <si>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</si>
  <si>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</si>
  <si>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</si>
  <si>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</si>
  <si>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</si>
  <si>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</si>
  <si>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</si>
  <si>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</si>
  <si>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</si>
  <si>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</si>
  <si>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</si>
  <si>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</si>
  <si>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</si>
  <si>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</si>
  <si>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</si>
  <si>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</si>
  <si>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</si>
  <si>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</si>
  <si>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</si>
  <si>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</si>
  <si>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</si>
  <si>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</si>
  <si>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</si>
  <si>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</si>
  <si>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</si>
  <si>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</si>
  <si>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</si>
  <si>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</si>
  <si>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</si>
  <si>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</si>
  <si>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</si>
  <si>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</si>
  <si>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</si>
  <si>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</si>
  <si>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</si>
  <si>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</si>
  <si>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</si>
  <si>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</si>
  <si>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</si>
  <si>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</si>
  <si>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</si>
  <si>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</si>
  <si>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</si>
  <si>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</si>
  <si>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</si>
  <si>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</si>
  <si>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</si>
  <si>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</si>
  <si>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</si>
  <si>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</si>
  <si>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</si>
  <si>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</si>
  <si>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</si>
  <si>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</si>
  <si>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</si>
  <si>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</si>
  <si>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</si>
  <si>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</si>
  <si>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</si>
  <si>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</si>
  <si>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</si>
  <si>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</si>
  <si>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</si>
  <si>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</si>
  <si>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</si>
  <si>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</si>
  <si>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</si>
  <si>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</si>
  <si>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</si>
  <si>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</si>
  <si>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</si>
  <si>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</si>
  <si>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</si>
  <si>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</si>
  <si>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</si>
  <si>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</si>
  <si>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</si>
  <si>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</si>
  <si>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</si>
  <si>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</si>
  <si>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</si>
  <si>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</si>
  <si>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</si>
  <si>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</si>
  <si>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</si>
  <si>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</si>
  <si>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</si>
  <si>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</si>
  <si>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</si>
  <si>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</si>
  <si>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</si>
  <si>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</si>
  <si>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</si>
  <si>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</si>
  <si>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</si>
  <si>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</si>
  <si>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</si>
  <si>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</si>
  <si>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</si>
  <si>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</si>
  <si>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</si>
  <si>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</si>
  <si>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</si>
  <si>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</si>
  <si>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</si>
  <si>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</si>
  <si>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</si>
  <si>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</si>
  <si>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</si>
  <si>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</si>
  <si>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</si>
  <si>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</si>
  <si>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</si>
  <si>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</si>
  <si>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</si>
  <si>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</si>
  <si>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</si>
  <si>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</si>
  <si>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</si>
  <si>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</si>
  <si>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</si>
  <si>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</si>
  <si>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</si>
  <si>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</si>
  <si>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</si>
  <si>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</si>
  <si>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</si>
  <si>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</si>
  <si>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</si>
  <si>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</si>
  <si>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</si>
  <si>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</si>
  <si>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</si>
  <si>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</si>
  <si>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</si>
  <si>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</si>
  <si>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</si>
  <si>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</si>
  <si>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</si>
  <si>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</si>
  <si>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</si>
  <si>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</si>
  <si>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</si>
  <si>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</si>
  <si>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</si>
  <si>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</si>
  <si>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</si>
  <si>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</si>
  <si>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</si>
  <si>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</si>
  <si>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</si>
  <si>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</si>
  <si>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</si>
  <si>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</si>
  <si>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</si>
  <si>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</si>
  <si>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</si>
  <si>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</si>
  <si>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</si>
  <si>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</si>
  <si>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</si>
  <si>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</si>
  <si>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</si>
  <si>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</si>
  <si>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</si>
  <si>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</si>
  <si>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</si>
  <si>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</si>
  <si>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</si>
  <si>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</si>
  <si>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</si>
  <si>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</si>
  <si>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</si>
  <si>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</si>
  <si>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</si>
  <si>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</si>
  <si>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</si>
  <si>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</si>
  <si>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</si>
  <si>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</si>
  <si>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</si>
  <si>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</si>
  <si>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</si>
  <si>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</si>
  <si>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</si>
  <si>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</si>
  <si>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</si>
  <si>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</si>
  <si>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</si>
  <si>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</si>
  <si>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</si>
  <si>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</si>
  <si>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</si>
  <si>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</si>
  <si>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</si>
  <si>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</si>
  <si>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</si>
  <si>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</si>
  <si>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</si>
  <si>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</si>
  <si>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</si>
  <si>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</si>
  <si>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</si>
  <si>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</si>
  <si>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</si>
  <si>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</si>
  <si>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</si>
  <si>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</si>
  <si>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</si>
  <si>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</si>
  <si>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</si>
  <si>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</si>
  <si>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</si>
  <si>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</si>
  <si>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</si>
  <si>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</si>
  <si>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</si>
  <si>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</si>
  <si>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</si>
  <si>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</si>
  <si>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</si>
  <si>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</si>
  <si>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</si>
  <si>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</si>
  <si>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</si>
  <si>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</si>
  <si>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</si>
  <si>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</si>
  <si>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</si>
  <si>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</si>
  <si>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</si>
  <si>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</si>
  <si>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</si>
  <si>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</si>
  <si>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</si>
  <si>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</si>
  <si>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</si>
  <si>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</si>
  <si>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</si>
  <si>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</si>
  <si>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</si>
  <si>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</si>
  <si>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</si>
  <si>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</si>
  <si>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</si>
  <si>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</si>
  <si>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</si>
  <si>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</si>
  <si>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</si>
  <si>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</si>
  <si>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</si>
  <si>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</si>
  <si>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</si>
  <si>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</si>
  <si>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</si>
  <si>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</si>
  <si>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</si>
  <si>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</si>
  <si>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</si>
  <si>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</si>
  <si>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</si>
  <si>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</si>
  <si>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</si>
  <si>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</si>
  <si>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</si>
  <si>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</si>
  <si>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</si>
  <si>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</si>
  <si>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</si>
  <si>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</si>
  <si>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</si>
  <si>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</si>
  <si>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</si>
  <si>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</si>
  <si>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</si>
  <si>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</si>
  <si>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</si>
  <si>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</si>
  <si>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</si>
  <si>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</si>
  <si>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</si>
  <si>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</si>
  <si>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</si>
  <si>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</si>
  <si>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</si>
  <si>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</si>
  <si>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</si>
  <si>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</si>
  <si>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</si>
  <si>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</si>
  <si>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</si>
  <si>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</si>
  <si>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</si>
  <si>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</si>
  <si>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</si>
  <si>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</si>
  <si>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</si>
  <si>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</si>
  <si>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</si>
  <si>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</si>
  <si>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</si>
  <si>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</si>
  <si>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</si>
  <si>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</si>
  <si>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</si>
  <si>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</si>
  <si>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</si>
  <si>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</si>
  <si>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</si>
  <si>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</si>
  <si>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</si>
  <si>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</si>
  <si>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</si>
  <si>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</si>
  <si>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</si>
  <si>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</si>
  <si>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</si>
  <si>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</si>
  <si>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</si>
  <si>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</si>
  <si>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</si>
  <si>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</si>
  <si>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</si>
  <si>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</si>
  <si>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</si>
  <si>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</si>
  <si>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</si>
  <si>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</si>
  <si>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</si>
  <si>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</si>
  <si>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</si>
  <si>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</si>
  <si>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</si>
  <si>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</si>
  <si>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</si>
  <si>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</si>
  <si>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</si>
  <si>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</si>
  <si>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</si>
  <si>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</si>
  <si>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</si>
  <si>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</si>
  <si>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</si>
  <si>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</si>
  <si>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</si>
  <si>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</si>
  <si>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</si>
  <si>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</si>
  <si>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</si>
  <si>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</si>
  <si>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</si>
  <si>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</si>
  <si>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</si>
  <si>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</si>
  <si>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</si>
  <si>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</si>
  <si>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</si>
  <si>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</si>
  <si>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</si>
  <si>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</si>
  <si>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</si>
  <si>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</si>
  <si>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</si>
  <si>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</si>
  <si>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</si>
  <si>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</si>
  <si>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</si>
  <si>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</si>
  <si>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</si>
  <si>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</si>
  <si>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</si>
  <si>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</si>
  <si>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</si>
  <si>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</si>
  <si>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</si>
  <si>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</si>
  <si>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</si>
  <si>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</si>
  <si>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</si>
  <si>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</si>
  <si>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</si>
  <si>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</si>
  <si>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</si>
  <si>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</si>
  <si>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</si>
  <si>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</si>
  <si>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</si>
  <si>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</si>
  <si>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</si>
  <si>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</si>
  <si>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</si>
  <si>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</si>
  <si>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</si>
  <si>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</si>
  <si>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</si>
  <si>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</si>
  <si>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</si>
  <si>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</si>
  <si>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</si>
  <si>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</si>
  <si>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</si>
  <si>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</si>
  <si>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</si>
  <si>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</si>
  <si>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</si>
  <si>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</si>
  <si>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</si>
  <si>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</si>
  <si>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</si>
  <si>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</si>
  <si>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</si>
  <si>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</si>
  <si>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</si>
  <si>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</si>
  <si>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</si>
  <si>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</si>
  <si>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</si>
  <si>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</si>
  <si>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</si>
  <si>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</si>
  <si>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</si>
  <si>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</si>
  <si>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</si>
  <si>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</si>
  <si>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</si>
  <si>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</si>
  <si>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</si>
  <si>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</si>
  <si>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</si>
  <si>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</si>
  <si>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</si>
  <si>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</si>
  <si>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</si>
  <si>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</si>
  <si>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</si>
  <si>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</si>
  <si>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</si>
  <si>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</si>
  <si>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</si>
  <si>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</si>
  <si>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</si>
  <si>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</si>
  <si>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</si>
  <si>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</si>
  <si>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</si>
  <si>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</si>
  <si>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</si>
  <si>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</si>
  <si>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</si>
  <si>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</si>
  <si>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</si>
  <si>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</si>
  <si>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</si>
  <si>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</si>
  <si>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</si>
  <si>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</si>
  <si>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</si>
  <si>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</si>
  <si>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</si>
  <si>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</si>
  <si>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</si>
  <si>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</si>
  <si>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</si>
  <si>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</si>
  <si>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</si>
  <si>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</si>
  <si>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</si>
  <si>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</si>
  <si>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</si>
  <si>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</si>
  <si>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</si>
  <si>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</si>
  <si>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</si>
  <si>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</si>
  <si>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</si>
  <si>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</si>
  <si>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</si>
  <si>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</si>
  <si>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</si>
  <si>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</si>
  <si>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</si>
  <si>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</si>
  <si>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</si>
  <si>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</si>
  <si>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</si>
  <si>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</si>
  <si>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</si>
  <si>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</si>
  <si>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</si>
  <si>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</si>
  <si>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</si>
  <si>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</si>
  <si>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</si>
  <si>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</si>
  <si>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</si>
  <si>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</si>
  <si>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</si>
  <si>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</si>
  <si>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</si>
  <si>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</si>
  <si>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</si>
  <si>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</si>
  <si>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</si>
  <si>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</si>
  <si>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</si>
  <si>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</si>
  <si>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</si>
  <si>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</si>
  <si>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</si>
  <si>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</si>
  <si>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</si>
  <si>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</si>
  <si>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</si>
  <si>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</si>
  <si>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</si>
  <si>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</si>
  <si>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</si>
  <si>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</si>
  <si>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</si>
  <si>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</si>
  <si>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</si>
  <si>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</si>
  <si>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</si>
  <si>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</si>
  <si>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</si>
  <si>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</si>
  <si>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</si>
  <si>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</si>
  <si>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</si>
  <si>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</si>
  <si>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</si>
  <si>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</si>
  <si>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</si>
  <si>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</si>
  <si>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</si>
  <si>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</si>
  <si>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</si>
  <si>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</si>
  <si>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</si>
  <si>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</si>
  <si>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</si>
  <si>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</si>
  <si>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</si>
  <si>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</si>
  <si>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</si>
  <si>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</si>
  <si>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</si>
  <si>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</si>
  <si>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</si>
  <si>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</si>
  <si>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</si>
  <si>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</si>
  <si>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</si>
  <si>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</si>
  <si>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</si>
  <si>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</si>
  <si>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</si>
  <si>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</si>
  <si>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</si>
  <si>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</si>
  <si>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</si>
  <si>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</si>
  <si>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</si>
  <si>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</si>
  <si>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</si>
  <si>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</si>
  <si>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</si>
  <si>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</si>
  <si>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</si>
  <si>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</si>
  <si>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</si>
  <si>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</si>
  <si>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</si>
  <si>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</si>
  <si>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</si>
  <si>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</si>
  <si>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</si>
  <si>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</si>
  <si>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</si>
  <si>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</si>
  <si>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</si>
  <si>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</si>
  <si>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</si>
  <si>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</si>
  <si>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</si>
  <si>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</si>
  <si>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</si>
  <si>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</si>
  <si>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</si>
  <si>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</si>
  <si>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</si>
  <si>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</si>
  <si>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</si>
  <si>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</si>
  <si>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</si>
  <si>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</si>
  <si>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</si>
  <si>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</si>
  <si>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</si>
  <si>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</si>
  <si>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</si>
  <si>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</si>
  <si>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</si>
  <si>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</si>
  <si>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</si>
  <si>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</si>
  <si>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</si>
  <si>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</si>
  <si>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</si>
  <si>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</si>
  <si>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</si>
  <si>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</si>
  <si>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</si>
  <si>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</si>
  <si>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</si>
  <si>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</si>
  <si>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</si>
  <si>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</si>
  <si>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</si>
  <si>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</si>
  <si>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</si>
  <si>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</si>
  <si>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</si>
  <si>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</si>
  <si>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</si>
  <si>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</si>
  <si>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</si>
  <si>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</si>
  <si>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</si>
  <si>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</si>
  <si>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</si>
  <si>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</si>
  <si>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</si>
  <si>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</si>
  <si>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</si>
  <si>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</si>
  <si>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</si>
  <si>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</si>
  <si>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</si>
  <si>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</si>
  <si>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</si>
  <si>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</si>
  <si>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</si>
  <si>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</si>
  <si>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</si>
  <si>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</si>
  <si>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</si>
  <si>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</si>
  <si>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</si>
  <si>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</si>
  <si>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</si>
  <si>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</si>
  <si>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</si>
  <si>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</si>
  <si>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</si>
  <si>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</si>
  <si>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</si>
  <si>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</si>
  <si>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</si>
  <si>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</si>
  <si>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</si>
  <si>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</si>
  <si>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</si>
  <si>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</si>
  <si>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</si>
  <si>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</si>
  <si>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</si>
  <si>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</si>
  <si>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</si>
  <si>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</si>
  <si>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</si>
  <si>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</si>
  <si>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</si>
  <si>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</si>
  <si>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</si>
  <si>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</si>
  <si>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</si>
  <si>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</si>
  <si>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</si>
  <si>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</si>
  <si>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</si>
  <si>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</si>
  <si>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</si>
  <si>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</si>
  <si>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</si>
  <si>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</si>
  <si>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</si>
  <si>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</si>
  <si>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</si>
  <si>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</si>
  <si>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</si>
  <si>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</si>
  <si>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</si>
  <si>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</si>
  <si>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</si>
  <si>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</si>
  <si>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</si>
  <si>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</si>
  <si>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</si>
  <si>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</si>
  <si>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</si>
  <si>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</si>
  <si>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</si>
  <si>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</si>
  <si>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</si>
  <si>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</si>
  <si>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</si>
  <si>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</si>
  <si>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</si>
  <si>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</si>
  <si>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</si>
  <si>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</si>
  <si>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</si>
  <si>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</si>
  <si>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</si>
  <si>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</si>
  <si>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</si>
  <si>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</si>
  <si>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</si>
  <si>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</si>
  <si>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</si>
  <si>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</si>
  <si>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</si>
  <si>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</si>
  <si>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</si>
  <si>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</si>
  <si>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</si>
  <si>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</si>
  <si>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</si>
  <si>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</si>
  <si>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</si>
  <si>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</si>
  <si>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</si>
  <si>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</si>
  <si>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</si>
  <si>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</si>
  <si>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</si>
  <si>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</si>
  <si>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</si>
  <si>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</si>
  <si>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</si>
  <si>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</si>
  <si>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</si>
  <si>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</si>
  <si>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</si>
  <si>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</si>
  <si>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</si>
  <si>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</si>
  <si>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</si>
  <si>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</si>
  <si>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</si>
  <si>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</si>
  <si>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</si>
  <si>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</si>
  <si>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</si>
  <si>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</si>
  <si>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</si>
  <si>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</si>
  <si>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</si>
  <si>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</si>
  <si>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</si>
  <si>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</si>
  <si>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</si>
  <si>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</si>
  <si>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</si>
  <si>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</si>
  <si>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</si>
  <si>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</si>
  <si>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</si>
  <si>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</si>
  <si>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</si>
  <si>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</si>
  <si>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</si>
  <si>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</si>
  <si>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</si>
  <si>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</si>
  <si>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</si>
  <si>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</si>
  <si>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</si>
  <si>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</si>
  <si>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</si>
  <si>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</si>
  <si>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</si>
  <si>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</si>
  <si>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</si>
  <si>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</si>
  <si>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</si>
  <si>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</si>
  <si>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</si>
  <si>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</si>
  <si>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</si>
  <si>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</si>
  <si>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</si>
  <si>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</si>
  <si>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</si>
  <si>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</si>
  <si>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</si>
  <si>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</si>
  <si>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</si>
  <si>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</si>
  <si>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</si>
  <si>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</si>
  <si>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</si>
  <si>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</si>
  <si>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</si>
  <si>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</si>
  <si>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</si>
  <si>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</si>
  <si>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</si>
  <si>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</si>
  <si>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</si>
  <si>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</si>
  <si>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</si>
  <si>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</si>
  <si>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</si>
  <si>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</si>
  <si>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</si>
  <si>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</si>
  <si>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</si>
  <si>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</si>
  <si>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</si>
  <si>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</si>
  <si>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</si>
  <si>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</si>
  <si>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</si>
  <si>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</si>
  <si>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</si>
  <si>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</si>
  <si>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</si>
  <si>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</si>
  <si>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</si>
  <si>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</si>
  <si>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</si>
  <si>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</si>
  <si>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</si>
  <si>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</si>
  <si>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</si>
  <si>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</si>
  <si>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</si>
  <si>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</si>
  <si>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</si>
  <si>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</si>
  <si>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</si>
  <si>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</si>
  <si>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</si>
  <si>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</si>
  <si>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</si>
  <si>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</si>
  <si>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</si>
  <si>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</si>
  <si>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</si>
  <si>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</si>
  <si>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</si>
  <si>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</si>
  <si>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</si>
  <si>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</si>
  <si>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</si>
  <si>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</si>
  <si>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</si>
  <si>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</si>
  <si>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</si>
  <si>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</si>
  <si>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</si>
  <si>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</si>
  <si>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</si>
  <si>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</si>
  <si>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</si>
  <si>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</si>
  <si>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</si>
  <si>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</si>
  <si>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</si>
  <si>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</si>
  <si>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</si>
  <si>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</si>
  <si>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</si>
  <si>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</si>
  <si>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</si>
  <si>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</si>
  <si>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</si>
  <si>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</si>
  <si>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</si>
  <si>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</si>
  <si>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</si>
  <si>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</si>
  <si>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</si>
  <si>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</si>
  <si>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</si>
  <si>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</si>
  <si>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</si>
  <si>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</si>
  <si>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</si>
  <si>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</si>
  <si>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</si>
  <si>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</si>
  <si>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</si>
  <si>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</si>
  <si>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</si>
  <si>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</si>
  <si>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</si>
  <si>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</si>
  <si>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</si>
  <si>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</si>
  <si>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</si>
  <si>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</si>
  <si>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</si>
  <si>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</si>
  <si>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</si>
  <si>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</si>
  <si>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</si>
  <si>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</si>
  <si>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</si>
  <si>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</si>
  <si>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</si>
  <si>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</si>
  <si>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</si>
  <si>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</si>
  <si>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</si>
  <si>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</si>
  <si>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</si>
  <si>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</si>
  <si>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</si>
  <si>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</si>
  <si>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</si>
  <si>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</si>
  <si>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</si>
  <si>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</si>
  <si>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</si>
  <si>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</si>
  <si>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</si>
  <si>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</si>
  <si>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</si>
  <si>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</si>
  <si>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</si>
  <si>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</si>
  <si>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</si>
  <si>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</si>
  <si>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</si>
  <si>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</si>
  <si>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</si>
  <si>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</si>
  <si>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</si>
  <si>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</si>
  <si>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</si>
  <si>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</si>
  <si>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</si>
  <si>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</si>
  <si>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</si>
  <si>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</si>
  <si>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</si>
  <si>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</si>
  <si>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</si>
  <si>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</si>
  <si>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</si>
  <si>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</si>
  <si>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</si>
  <si>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</si>
  <si>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</si>
  <si>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</si>
  <si>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</si>
  <si>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</si>
  <si>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</si>
  <si>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</si>
  <si>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</si>
  <si>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</si>
  <si>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</si>
  <si>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</si>
  <si>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</si>
  <si>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</si>
  <si>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</si>
  <si>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</si>
  <si>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</si>
  <si>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</si>
  <si>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</si>
  <si>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</si>
  <si>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</si>
  <si>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</si>
  <si>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</si>
  <si>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</si>
  <si>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</si>
  <si>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</si>
  <si>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</si>
  <si>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</si>
  <si>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</si>
  <si>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</si>
  <si>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</si>
  <si>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</si>
  <si>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</si>
  <si>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</si>
  <si>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</si>
  <si>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</si>
  <si>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</si>
  <si>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</si>
  <si>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</si>
  <si>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</si>
  <si>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</si>
  <si>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</si>
  <si>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</si>
  <si>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</si>
  <si>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</si>
  <si>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</si>
  <si>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</si>
  <si>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</si>
  <si>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</si>
  <si>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</si>
  <si>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</si>
  <si>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</si>
  <si>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</si>
  <si>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</si>
  <si>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</si>
  <si>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</si>
  <si>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</si>
  <si>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</si>
  <si>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</si>
  <si>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</si>
  <si>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</si>
  <si>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</si>
  <si>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</si>
  <si>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</si>
  <si>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</si>
  <si>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</si>
  <si>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</si>
  <si>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</si>
  <si>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</si>
  <si>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</si>
  <si>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</si>
  <si>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</si>
  <si>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</si>
  <si>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</si>
  <si>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</si>
  <si>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</si>
  <si>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</si>
  <si>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</si>
  <si>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</si>
  <si>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</si>
  <si>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</si>
  <si>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</si>
  <si>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</si>
  <si>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</si>
  <si>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</si>
  <si>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</si>
  <si>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</si>
  <si>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</si>
  <si>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</si>
  <si>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</si>
  <si>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</si>
  <si>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</si>
  <si>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</si>
  <si>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</si>
  <si>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</si>
  <si>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</si>
  <si>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</si>
  <si>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</si>
  <si>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</si>
  <si>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</si>
  <si>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</si>
  <si>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</si>
  <si>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</si>
  <si>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</si>
  <si>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</si>
  <si>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</si>
  <si>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</si>
  <si>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</si>
  <si>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</si>
  <si>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</si>
  <si>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</si>
  <si>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</si>
  <si>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</si>
  <si>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</si>
  <si>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</si>
  <si>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</si>
  <si>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</si>
  <si>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</si>
  <si>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</si>
  <si>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</si>
  <si>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</si>
  <si>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</si>
  <si>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</si>
  <si>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</si>
  <si>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</si>
  <si>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</si>
  <si>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</si>
  <si>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</si>
  <si>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</si>
  <si>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</si>
  <si>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</si>
  <si>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</si>
  <si>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</si>
  <si>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</si>
  <si>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</si>
  <si>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</si>
  <si>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</si>
  <si>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</si>
  <si>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</si>
  <si>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</si>
  <si>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</si>
  <si>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</si>
  <si>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</si>
  <si>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</si>
  <si>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</si>
  <si>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</si>
  <si>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</si>
  <si>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</si>
  <si>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</si>
  <si>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</si>
  <si>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</si>
  <si>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</si>
  <si>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</si>
  <si>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</si>
  <si>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</si>
  <si>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</si>
  <si>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</si>
  <si>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</si>
  <si>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</si>
  <si>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</si>
  <si>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</si>
  <si>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</si>
  <si>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</si>
  <si>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</si>
  <si>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</si>
  <si>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</si>
  <si>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</si>
  <si>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</si>
  <si>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</si>
  <si>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</si>
  <si>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</si>
  <si>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</si>
  <si>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</si>
  <si>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</si>
  <si>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</si>
  <si>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</si>
  <si>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</si>
  <si>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</si>
  <si>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</si>
  <si>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</si>
  <si>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</si>
  <si>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</si>
  <si>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</si>
  <si>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</si>
  <si>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</si>
  <si>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</si>
  <si>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</si>
  <si>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</si>
  <si>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</si>
  <si>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</si>
  <si>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</si>
  <si>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</si>
  <si>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</si>
  <si>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</si>
  <si>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</si>
  <si>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</si>
  <si>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</si>
  <si>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</si>
  <si>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</si>
  <si>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</si>
  <si>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</si>
  <si>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</si>
  <si>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</si>
  <si>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</si>
  <si>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</si>
  <si>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</si>
  <si>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</si>
  <si>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</si>
  <si>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</si>
  <si>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</si>
  <si>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</si>
  <si>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</si>
  <si>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</si>
  <si>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</si>
  <si>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</si>
  <si>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</si>
  <si>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</si>
  <si>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</si>
  <si>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</si>
  <si>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</si>
  <si>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</si>
  <si>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</si>
  <si>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</si>
  <si>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</si>
  <si>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</si>
  <si>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</si>
  <si>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</si>
  <si>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</si>
  <si>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</si>
  <si>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</si>
  <si>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</si>
  <si>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</si>
  <si>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</si>
  <si>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</si>
  <si>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</si>
  <si>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</si>
  <si>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</si>
  <si>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</si>
  <si>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</si>
  <si>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</si>
  <si>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</si>
  <si>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</si>
  <si>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</si>
  <si>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</si>
  <si>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</si>
  <si>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</si>
  <si>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</si>
  <si>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</si>
  <si>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</si>
  <si>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</si>
  <si>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</si>
  <si>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</si>
  <si>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</si>
  <si>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</si>
  <si>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</si>
  <si>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</si>
  <si>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</si>
  <si>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</si>
  <si>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</si>
  <si>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</si>
  <si>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</si>
  <si>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</si>
  <si>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</si>
  <si>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</si>
  <si>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</si>
  <si>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</si>
  <si>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</si>
  <si>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</si>
  <si>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</si>
  <si>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</si>
  <si>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</si>
  <si>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</si>
  <si>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</si>
  <si>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</si>
  <si>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</si>
  <si>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</si>
  <si>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</si>
  <si>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</si>
  <si>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</si>
  <si>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</si>
  <si>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</si>
  <si>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</si>
  <si>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</si>
  <si>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</si>
  <si>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</si>
  <si>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</si>
  <si>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</si>
  <si>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</si>
  <si>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</si>
  <si>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</si>
  <si>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</si>
  <si>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</si>
  <si>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</si>
  <si>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</si>
  <si>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</si>
  <si>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</si>
  <si>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</si>
  <si>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</si>
  <si>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</si>
  <si>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</si>
  <si>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</si>
  <si>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</si>
  <si>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</si>
  <si>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</si>
  <si>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</si>
  <si>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</si>
  <si>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</si>
  <si>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</si>
  <si>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</si>
  <si>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</si>
  <si>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</si>
  <si>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</si>
  <si>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</si>
  <si>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</si>
  <si>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</si>
  <si>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</si>
  <si>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</si>
  <si>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</si>
  <si>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</si>
  <si>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</si>
  <si>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</si>
  <si>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</si>
  <si>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</si>
  <si>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</si>
  <si>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</si>
  <si>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</si>
  <si>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</si>
  <si>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</si>
  <si>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</si>
  <si>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</si>
  <si>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</si>
  <si>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</si>
  <si>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</si>
  <si>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</si>
  <si>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</si>
  <si>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</si>
  <si>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</si>
  <si>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</si>
  <si>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</si>
  <si>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</si>
  <si>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</si>
  <si>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</si>
  <si>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</si>
  <si>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</si>
  <si>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</si>
  <si>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</si>
  <si>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</si>
  <si>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</si>
  <si>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</si>
  <si>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</si>
  <si>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</si>
  <si>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</si>
  <si>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</si>
  <si>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</si>
  <si>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</si>
  <si>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</si>
  <si>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</si>
  <si>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</si>
  <si>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</si>
  <si>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</si>
  <si>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</si>
  <si>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</si>
  <si>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</si>
  <si>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</si>
  <si>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</si>
  <si>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</si>
  <si>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</si>
  <si>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</si>
  <si>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</si>
  <si>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</si>
  <si>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</si>
  <si>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</si>
  <si>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</si>
  <si>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</si>
  <si>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</si>
  <si>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</si>
  <si>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</si>
  <si>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</si>
  <si>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</si>
  <si>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</si>
  <si>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</si>
  <si>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</si>
  <si>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</si>
  <si>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</si>
  <si>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</si>
  <si>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</si>
  <si>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</si>
  <si>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</si>
  <si>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</si>
  <si>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</si>
  <si>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</si>
  <si>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</si>
  <si>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</si>
  <si>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</si>
  <si>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</si>
  <si>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</si>
  <si>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</si>
  <si>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</si>
  <si>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</si>
  <si>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</si>
  <si>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</si>
  <si>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</si>
  <si>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</si>
  <si>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</si>
  <si>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</si>
  <si>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</si>
  <si>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</si>
  <si>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</si>
  <si>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</si>
  <si>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</si>
  <si>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</si>
  <si>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</si>
  <si>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</si>
  <si>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</si>
  <si>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</si>
  <si>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</si>
  <si>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</si>
  <si>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</si>
  <si>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</si>
  <si>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</si>
  <si>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</si>
  <si>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</si>
  <si>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</si>
  <si>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</si>
  <si>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</si>
  <si>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</si>
  <si>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</si>
  <si>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</si>
  <si>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</si>
  <si>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</si>
  <si>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</si>
  <si>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</si>
  <si>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</si>
  <si>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</si>
  <si>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</si>
  <si>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</si>
  <si>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</si>
  <si>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</si>
  <si>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</si>
  <si>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</si>
  <si>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</si>
  <si>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</si>
  <si>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</si>
  <si>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</si>
  <si>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</si>
  <si>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</si>
  <si>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</si>
  <si>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</si>
  <si>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</si>
  <si>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</si>
  <si>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</si>
  <si>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</si>
  <si>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</si>
  <si>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</si>
  <si>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</si>
  <si>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</si>
  <si>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</si>
  <si>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</si>
  <si>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</si>
  <si>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</si>
  <si>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</si>
  <si>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</si>
  <si>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</si>
  <si>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</si>
  <si>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</si>
  <si>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</si>
  <si>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</si>
  <si>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</si>
  <si>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</si>
  <si>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</si>
  <si>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</si>
  <si>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</si>
  <si>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</si>
  <si>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</si>
  <si>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</si>
  <si>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</si>
  <si>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</si>
  <si>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</si>
  <si>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</si>
  <si>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</si>
  <si>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</si>
  <si>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</si>
  <si>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</si>
  <si>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</si>
  <si>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</si>
  <si>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</si>
  <si>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</si>
  <si>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</si>
  <si>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</si>
  <si>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</si>
  <si>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</si>
  <si>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</si>
  <si>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</si>
  <si>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</si>
  <si>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</si>
  <si>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</si>
  <si>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</si>
  <si>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</si>
  <si>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</si>
  <si>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</si>
  <si>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</si>
  <si>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</si>
  <si>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</si>
  <si>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</si>
  <si>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</si>
  <si>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</si>
  <si>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</si>
  <si>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</si>
  <si>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</si>
  <si>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</si>
  <si>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</si>
  <si>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</si>
  <si>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</si>
  <si>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</si>
  <si>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</si>
  <si>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</si>
  <si>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</si>
  <si>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</si>
  <si>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</si>
  <si>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</si>
  <si>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</si>
  <si>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</si>
  <si>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</si>
  <si>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</si>
  <si>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</si>
  <si>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</si>
  <si>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</si>
  <si>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</si>
  <si>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</si>
  <si>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</si>
  <si>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</si>
  <si>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</si>
  <si>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</si>
  <si>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</si>
  <si>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</si>
  <si>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</si>
  <si>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</si>
  <si>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</si>
  <si>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</si>
  <si>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</si>
  <si>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</si>
  <si>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</si>
  <si>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</si>
  <si>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</si>
  <si>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</si>
  <si>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</si>
  <si>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</si>
  <si>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</si>
  <si>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</si>
  <si>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</si>
  <si>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</si>
  <si>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</si>
  <si>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</si>
  <si>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</si>
  <si>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</si>
  <si>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</si>
  <si>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</si>
  <si>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</si>
  <si>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</si>
  <si>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</si>
  <si>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</si>
  <si>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</si>
  <si>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</si>
  <si>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</si>
  <si>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</si>
  <si>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</si>
  <si>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</si>
  <si>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</si>
  <si>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</si>
  <si>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</si>
  <si>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</si>
  <si>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</si>
  <si>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</si>
  <si>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</si>
  <si>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</si>
  <si>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</si>
  <si>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</si>
  <si>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</si>
  <si>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</si>
  <si>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</si>
  <si>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</si>
  <si>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</si>
  <si>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</si>
  <si>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</si>
  <si>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</si>
  <si>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</si>
  <si>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</si>
  <si>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</si>
  <si>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</si>
  <si>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</si>
  <si>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</si>
  <si>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</si>
  <si>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</si>
  <si>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</si>
  <si>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</si>
  <si>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</si>
  <si>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</si>
  <si>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</si>
  <si>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</si>
  <si>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</si>
  <si>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</si>
  <si>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</si>
  <si>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</si>
  <si>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</si>
  <si>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</si>
  <si>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</si>
  <si>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</si>
  <si>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</si>
  <si>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</si>
  <si>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</si>
  <si>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</si>
  <si>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</si>
  <si>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</si>
  <si>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</si>
  <si>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</si>
  <si>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</si>
  <si>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</si>
  <si>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</si>
  <si>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</si>
  <si>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</si>
  <si>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</si>
  <si>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</si>
  <si>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</si>
  <si>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</si>
  <si>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</si>
  <si>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</si>
  <si>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</si>
  <si>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</si>
  <si>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</si>
  <si>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</si>
  <si>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</si>
  <si>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</si>
  <si>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</si>
  <si>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</si>
  <si>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</si>
  <si>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</si>
  <si>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</si>
  <si>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</si>
  <si>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</si>
  <si>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</si>
  <si>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</si>
  <si>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</si>
  <si>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</si>
  <si>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</si>
  <si>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</si>
  <si>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</si>
  <si>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</si>
  <si>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</si>
  <si>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</si>
  <si>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</si>
  <si>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</si>
  <si>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</si>
  <si>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</si>
  <si>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</si>
  <si>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</si>
  <si>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</si>
  <si>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</si>
  <si>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</si>
  <si>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</si>
  <si>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</si>
  <si>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</si>
  <si>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</si>
  <si>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</si>
  <si>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</si>
  <si>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</si>
  <si>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</si>
  <si>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</si>
  <si>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</si>
  <si>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</si>
  <si>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</si>
  <si>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</si>
  <si>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</si>
  <si>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</si>
  <si>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</si>
  <si>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</si>
  <si>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</si>
  <si>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</si>
  <si>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</si>
  <si>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</si>
  <si>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</si>
  <si>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</si>
  <si>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</si>
  <si>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</si>
  <si>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</si>
  <si>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</si>
  <si>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</si>
  <si>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</si>
  <si>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</si>
  <si>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</si>
  <si>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</si>
  <si>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</si>
  <si>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</si>
  <si>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</si>
  <si>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</si>
  <si>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</si>
  <si>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</si>
  <si>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</si>
  <si>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</si>
  <si>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</si>
  <si>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</si>
  <si>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</si>
  <si>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</si>
  <si>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</si>
  <si>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</si>
  <si>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</si>
  <si>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</si>
  <si>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</si>
  <si>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</si>
  <si>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</si>
  <si>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</si>
  <si>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</si>
  <si>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</si>
  <si>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</si>
  <si>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</si>
  <si>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</si>
  <si>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</si>
  <si>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</si>
  <si>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</si>
  <si>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</si>
  <si>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</si>
  <si>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</si>
  <si>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</si>
  <si>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</si>
  <si>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</si>
  <si>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</si>
  <si>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</si>
  <si>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</si>
  <si>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</si>
  <si>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</si>
  <si>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</si>
  <si>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</si>
  <si>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</si>
  <si>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</si>
  <si>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</si>
  <si>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</si>
  <si>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</si>
  <si>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</si>
  <si>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</si>
  <si>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</si>
  <si>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</si>
  <si>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</si>
  <si>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</si>
  <si>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</si>
  <si>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</si>
  <si>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</si>
  <si>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</si>
  <si>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</si>
  <si>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</si>
  <si>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</si>
  <si>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</si>
  <si>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</si>
  <si>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</si>
  <si>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</si>
  <si>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</si>
  <si>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</si>
  <si>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</si>
  <si>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</si>
  <si>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</si>
  <si>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</si>
  <si>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</si>
  <si>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</si>
  <si>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</si>
  <si>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</si>
  <si>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</si>
  <si>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</si>
  <si>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</si>
  <si>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</si>
  <si>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</si>
  <si>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</si>
  <si>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</si>
  <si>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</si>
  <si>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</si>
  <si>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</si>
  <si>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</si>
  <si>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</si>
  <si>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</si>
  <si>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</si>
  <si>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</si>
  <si>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</si>
  <si>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</si>
  <si>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</si>
  <si>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</si>
  <si>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</si>
  <si>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</si>
  <si>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</si>
  <si>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</si>
  <si>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</si>
  <si>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</si>
  <si>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</si>
  <si>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</si>
  <si>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</si>
  <si>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</si>
  <si>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</si>
  <si>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</si>
  <si>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</si>
  <si>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</si>
  <si>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</si>
  <si>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</si>
  <si>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</si>
  <si>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</si>
  <si>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</si>
  <si>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</si>
  <si>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</si>
  <si>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</si>
  <si>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</si>
  <si>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</si>
  <si>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</si>
  <si>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</si>
  <si>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</si>
  <si>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</si>
  <si>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</si>
  <si>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</si>
  <si>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</si>
  <si>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</si>
  <si>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</si>
  <si>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</si>
  <si>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</si>
  <si>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</si>
  <si>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</si>
  <si>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</si>
  <si>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</si>
  <si>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</si>
  <si>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</si>
  <si>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</si>
  <si>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</si>
  <si>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</si>
  <si>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</si>
  <si>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</si>
  <si>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</si>
  <si>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</si>
  <si>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</si>
  <si>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</si>
  <si>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</si>
  <si>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</si>
  <si>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</si>
  <si>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</si>
  <si>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</si>
  <si>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</si>
  <si>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</si>
  <si>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</si>
  <si>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</si>
  <si>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</si>
  <si>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</si>
  <si>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</si>
  <si>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</si>
  <si>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</si>
  <si>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</si>
  <si>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</si>
  <si>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</si>
  <si>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</si>
  <si>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</si>
  <si>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</si>
  <si>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</si>
  <si>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</si>
  <si>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</si>
  <si>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</si>
  <si>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</si>
  <si>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</si>
  <si>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</si>
  <si>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</si>
  <si>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</si>
  <si>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</si>
  <si>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</si>
  <si>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</si>
  <si>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</si>
  <si>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</si>
  <si>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</si>
  <si>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</si>
  <si>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</si>
  <si>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</si>
  <si>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</si>
  <si>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</si>
  <si>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</si>
  <si>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</si>
  <si>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</si>
  <si>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</si>
  <si>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</si>
  <si>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</si>
  <si>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</si>
  <si>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</si>
  <si>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</si>
  <si>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</si>
  <si>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</si>
  <si>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</si>
  <si>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</si>
  <si>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</si>
  <si>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</si>
  <si>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</si>
  <si>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</si>
  <si>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</si>
  <si>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</si>
  <si>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</si>
  <si>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</si>
  <si>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</si>
  <si>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</si>
  <si>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</si>
  <si>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</si>
  <si>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</si>
  <si>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</si>
  <si>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</si>
  <si>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</si>
  <si>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</si>
  <si>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</si>
  <si>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</si>
  <si>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</si>
  <si>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</si>
  <si>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</si>
  <si>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</si>
  <si>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</si>
  <si>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</si>
  <si>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</si>
  <si>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</si>
  <si>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</si>
  <si>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</si>
  <si>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</si>
  <si>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</si>
  <si>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</si>
  <si>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</si>
  <si>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</si>
  <si>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</si>
  <si>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</si>
  <si>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</si>
  <si>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</si>
  <si>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</si>
  <si>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</si>
  <si>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</si>
  <si>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</si>
  <si>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</si>
  <si>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</si>
  <si>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</si>
  <si>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</si>
  <si>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</si>
  <si>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</si>
  <si>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</si>
  <si>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</si>
  <si>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</si>
  <si>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</si>
  <si>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</si>
  <si>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</si>
  <si>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</si>
  <si>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</si>
  <si>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</si>
  <si>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</si>
  <si>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</si>
  <si>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</si>
  <si>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</si>
  <si>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</si>
  <si>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</si>
  <si>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</si>
  <si>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</si>
  <si>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</si>
  <si>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</si>
  <si>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</si>
  <si>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</si>
  <si>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</si>
  <si>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</si>
  <si>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</si>
  <si>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</si>
  <si>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</si>
  <si>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</si>
  <si>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</si>
  <si>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</si>
  <si>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</si>
  <si>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</si>
  <si>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</si>
  <si>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</si>
  <si>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</si>
  <si>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</si>
  <si>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</si>
  <si>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</si>
  <si>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</si>
  <si>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</si>
  <si>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</si>
  <si>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</si>
  <si>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</si>
  <si>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</si>
  <si>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</si>
  <si>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</si>
  <si>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</si>
  <si>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</si>
  <si>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</si>
  <si>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</si>
  <si>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</si>
  <si>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</si>
  <si>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</si>
  <si>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</si>
  <si>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</si>
  <si>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</si>
  <si>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</si>
  <si>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</si>
  <si>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</si>
  <si>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</si>
  <si>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</si>
  <si>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</si>
  <si>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</si>
  <si>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</si>
  <si>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</si>
  <si>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</si>
  <si>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</si>
  <si>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</si>
  <si>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</si>
  <si>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</si>
  <si>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</si>
  <si>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</si>
  <si>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</si>
  <si>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</si>
  <si>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</si>
  <si>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</si>
  <si>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</si>
  <si>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</si>
  <si>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</si>
  <si>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</si>
  <si>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</si>
  <si>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</si>
  <si>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</si>
  <si>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</si>
  <si>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</si>
  <si>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</si>
  <si>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</si>
  <si>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</si>
  <si>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</si>
  <si>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</si>
  <si>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</si>
  <si>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</si>
  <si>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</si>
  <si>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</si>
  <si>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</si>
  <si>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</si>
  <si>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</si>
  <si>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</si>
  <si>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</si>
  <si>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</si>
  <si>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</si>
  <si>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</si>
  <si>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</si>
  <si>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</si>
  <si>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</si>
  <si>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</si>
  <si>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</si>
  <si>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</si>
  <si>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</si>
  <si>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</si>
  <si>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</si>
  <si>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</si>
  <si>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</si>
  <si>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</si>
  <si>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</si>
  <si>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</si>
  <si>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</si>
  <si>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</si>
  <si>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</si>
  <si>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</si>
  <si>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</si>
  <si>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</si>
  <si>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</si>
  <si>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</si>
  <si>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</si>
  <si>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</si>
  <si>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</si>
  <si>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</si>
  <si>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</si>
  <si>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</si>
  <si>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</si>
  <si>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</si>
  <si>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</si>
  <si>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</si>
  <si>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</si>
  <si>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</si>
  <si>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</si>
  <si>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</si>
  <si>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</si>
  <si>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</si>
  <si>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</si>
  <si>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</si>
  <si>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</si>
  <si>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</si>
  <si>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</si>
  <si>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</si>
  <si>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</si>
  <si>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</si>
  <si>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</si>
  <si>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</si>
  <si>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</si>
  <si>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</si>
  <si>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</si>
  <si>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</si>
  <si>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</si>
  <si>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</si>
  <si>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</si>
  <si>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</si>
  <si>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</si>
  <si>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</si>
  <si>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</si>
  <si>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</si>
  <si>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</si>
  <si>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</si>
  <si>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</si>
  <si>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</si>
  <si>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</si>
  <si>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</si>
  <si>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</si>
  <si>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</si>
  <si>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</si>
  <si>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</si>
  <si>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</si>
  <si>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</si>
  <si>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</si>
  <si>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</si>
  <si>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</si>
  <si>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</si>
  <si>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</si>
  <si>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</si>
  <si>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</si>
  <si>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</si>
  <si>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</si>
  <si>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</si>
  <si>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</si>
  <si>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</si>
  <si>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</si>
  <si>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</si>
  <si>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</si>
  <si>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</si>
  <si>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</si>
  <si>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</si>
  <si>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</si>
  <si>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</si>
  <si>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</si>
  <si>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</si>
  <si>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</si>
  <si>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</si>
  <si>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</si>
  <si>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</si>
  <si>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</si>
  <si>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</si>
  <si>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</si>
  <si>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</si>
  <si>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</si>
  <si>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</si>
  <si>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</si>
  <si>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</si>
  <si>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</si>
  <si>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</si>
  <si>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</si>
  <si>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</si>
  <si>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</si>
  <si>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</si>
  <si>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</si>
  <si>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</si>
  <si>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</si>
  <si>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</si>
  <si>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</si>
  <si>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</si>
  <si>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</si>
  <si>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</si>
  <si>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</si>
  <si>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</si>
  <si>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</si>
  <si>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</si>
  <si>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</si>
  <si>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</si>
  <si>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</si>
  <si>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</si>
  <si>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</si>
  <si>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</si>
  <si>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</si>
  <si>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</si>
  <si>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</si>
  <si>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</si>
  <si>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</si>
  <si>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</si>
  <si>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</si>
  <si>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</si>
  <si>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</si>
  <si>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</si>
  <si>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</si>
  <si>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</si>
  <si>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</si>
  <si>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</si>
  <si>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</si>
  <si>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</si>
  <si>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</si>
  <si>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</si>
  <si>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</si>
  <si>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</si>
  <si>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</si>
  <si>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</si>
  <si>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</si>
  <si>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</si>
  <si>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</si>
  <si>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</si>
  <si>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</si>
  <si>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</si>
  <si>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</si>
  <si>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</si>
  <si>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</si>
  <si>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</si>
  <si>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</si>
  <si>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</si>
  <si>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</si>
  <si>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</si>
  <si>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</si>
  <si>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</si>
  <si>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</si>
  <si>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</si>
  <si>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</si>
  <si>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</si>
  <si>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</si>
  <si>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</si>
  <si>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</si>
  <si>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</si>
  <si>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</si>
  <si>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</si>
  <si>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</si>
  <si>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</si>
  <si>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</si>
  <si>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</si>
  <si>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</si>
  <si>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</si>
  <si>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</si>
  <si>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</si>
  <si>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</si>
  <si>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</si>
  <si>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</si>
  <si>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</si>
  <si>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</si>
  <si>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</si>
  <si>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</si>
  <si>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</si>
  <si>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</si>
  <si>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</si>
  <si>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</si>
  <si>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</si>
  <si>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</si>
  <si>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</si>
  <si>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</si>
  <si>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</si>
  <si>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</si>
  <si>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</si>
  <si>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</si>
  <si>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</si>
  <si>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</si>
  <si>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</si>
  <si>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</si>
  <si>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</si>
  <si>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</si>
  <si>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</si>
  <si>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</si>
  <si>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</si>
  <si>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</si>
  <si>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</si>
  <si>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</si>
  <si>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</si>
  <si>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</si>
  <si>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</si>
  <si>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</si>
  <si>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</si>
  <si>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</si>
  <si>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</si>
  <si>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</si>
  <si>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</si>
  <si>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</si>
  <si>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</si>
  <si>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</si>
  <si>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</si>
  <si>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</si>
  <si>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</si>
  <si>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</si>
  <si>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</si>
  <si>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</si>
  <si>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</si>
  <si>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</si>
  <si>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</si>
  <si>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</si>
  <si>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</si>
  <si>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</si>
  <si>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</si>
  <si>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</si>
  <si>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</si>
  <si>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</si>
  <si>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</si>
  <si>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</si>
  <si>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</si>
  <si>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</si>
  <si>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</si>
  <si>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</si>
  <si>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</si>
  <si>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</si>
  <si>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</si>
  <si>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</si>
  <si>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</si>
  <si>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</si>
  <si>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</si>
  <si>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</si>
  <si>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</si>
  <si>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</si>
  <si>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</si>
  <si>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</si>
  <si>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</si>
  <si>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</si>
  <si>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</si>
  <si>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</si>
  <si>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</si>
  <si>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</si>
  <si>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</si>
  <si>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</si>
  <si>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</si>
  <si>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</si>
  <si>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</si>
  <si>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</si>
  <si>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</si>
  <si>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</si>
  <si>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</si>
  <si>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</si>
  <si>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</si>
  <si>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</si>
  <si>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</si>
  <si>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</si>
  <si>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</si>
  <si>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</si>
  <si>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</si>
  <si>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</si>
  <si>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</si>
  <si>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</si>
  <si>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</si>
  <si>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</si>
  <si>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</si>
  <si>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</si>
  <si>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</si>
  <si>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</si>
  <si>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</si>
  <si>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</si>
  <si>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</si>
  <si>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</si>
  <si>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</si>
  <si>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</si>
  <si>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</si>
  <si>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</si>
  <si>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</si>
  <si>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</si>
  <si>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</si>
  <si>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</si>
  <si>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</si>
  <si>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</si>
  <si>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</si>
  <si>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</si>
  <si>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</si>
  <si>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</si>
  <si>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</si>
  <si>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</si>
  <si>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</si>
  <si>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</si>
  <si>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</si>
  <si>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</si>
  <si>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</si>
  <si>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</si>
  <si>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</si>
  <si>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</si>
  <si>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</si>
  <si>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</si>
  <si>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</si>
  <si>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</si>
  <si>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</si>
  <si>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</si>
  <si>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</si>
  <si>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</si>
  <si>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</si>
  <si>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</si>
  <si>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</si>
  <si>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</si>
  <si>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</si>
  <si>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</si>
  <si>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</si>
  <si>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</si>
  <si>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</si>
  <si>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</si>
  <si>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</si>
  <si>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</si>
  <si>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</si>
  <si>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</si>
  <si>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</si>
  <si>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</si>
  <si>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</si>
  <si>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</si>
  <si>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</si>
  <si>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</si>
  <si>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</si>
  <si>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</si>
  <si>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</si>
  <si>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</si>
  <si>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</si>
  <si>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</si>
  <si>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</si>
  <si>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</si>
  <si>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</si>
  <si>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</si>
  <si>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</si>
  <si>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</si>
  <si>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</si>
  <si>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</si>
  <si>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</si>
  <si>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</si>
  <si>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</si>
  <si>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</si>
  <si>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</si>
  <si>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</si>
  <si>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</si>
  <si>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</si>
  <si>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</si>
  <si>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</si>
  <si>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</si>
  <si>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</si>
  <si>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</si>
  <si>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</si>
  <si>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</si>
  <si>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</si>
  <si>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</si>
  <si>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</si>
  <si>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</si>
  <si>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</si>
  <si>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</si>
  <si>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</si>
  <si>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</si>
  <si>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</si>
  <si>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</si>
  <si>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</si>
  <si>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</si>
  <si>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</si>
  <si>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</si>
  <si>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</si>
  <si>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</si>
  <si>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</si>
  <si>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</si>
  <si>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</si>
  <si>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</si>
  <si>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</si>
  <si>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</si>
  <si>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</si>
  <si>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</si>
  <si>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</si>
  <si>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</si>
  <si>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</si>
  <si>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</si>
  <si>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</si>
  <si>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</si>
  <si>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</si>
  <si>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</si>
  <si>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</si>
  <si>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</si>
  <si>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</si>
  <si>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</si>
  <si>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</si>
  <si>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</si>
  <si>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</si>
  <si>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</si>
  <si>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</si>
  <si>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</si>
  <si>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</si>
  <si>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</si>
  <si>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</si>
  <si>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</si>
  <si>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</si>
  <si>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</si>
  <si>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</si>
  <si>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</si>
  <si>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</si>
  <si>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</si>
  <si>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</si>
  <si>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</si>
  <si>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</si>
  <si>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</si>
  <si>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</si>
  <si>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</si>
  <si>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</si>
  <si>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</si>
  <si>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</si>
  <si>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</si>
  <si>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</si>
  <si>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</si>
  <si>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</si>
  <si>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</si>
  <si>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</si>
  <si>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</si>
  <si>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</si>
  <si>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</si>
  <si>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</si>
  <si>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</si>
  <si>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</si>
  <si>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</si>
  <si>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</si>
  <si>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</si>
  <si>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</si>
  <si>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</si>
  <si>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</si>
  <si>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</si>
  <si>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</si>
  <si>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</si>
  <si>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</si>
  <si>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</si>
  <si>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</si>
  <si>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</si>
  <si>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</si>
  <si>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</si>
  <si>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</si>
  <si>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</si>
  <si>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</si>
  <si>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</si>
  <si>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</si>
  <si>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</si>
  <si>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</si>
  <si>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</si>
  <si>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</si>
  <si>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</si>
  <si>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</si>
  <si>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</si>
  <si>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</si>
  <si>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</si>
  <si>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</si>
  <si>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</si>
  <si>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</si>
  <si>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</si>
  <si>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</si>
  <si>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</si>
  <si>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</si>
  <si>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</si>
  <si>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</si>
  <si>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</si>
  <si>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</si>
  <si>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</si>
  <si>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</si>
  <si>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</si>
  <si>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</si>
  <si>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</si>
  <si>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</si>
  <si>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</si>
  <si>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</si>
  <si>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</si>
  <si>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</si>
  <si>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</si>
  <si>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</si>
  <si>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</si>
  <si>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</si>
  <si>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</si>
  <si>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</si>
  <si>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</si>
  <si>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</si>
  <si>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</si>
  <si>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</si>
  <si>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</si>
  <si>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</si>
  <si>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</si>
  <si>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</si>
  <si>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</si>
  <si>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</si>
  <si>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</si>
  <si>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</si>
  <si>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</si>
  <si>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</si>
  <si>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</si>
  <si>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</si>
  <si>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</si>
  <si>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</si>
  <si>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</si>
  <si>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</si>
  <si>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</si>
  <si>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</si>
  <si>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</si>
  <si>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</si>
  <si>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</si>
  <si>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</si>
  <si>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</si>
  <si>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</si>
  <si>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</si>
  <si>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</si>
  <si>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</si>
  <si>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</si>
  <si>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</si>
  <si>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</si>
  <si>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</si>
  <si>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</si>
  <si>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</si>
  <si>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</si>
  <si>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</si>
  <si>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</si>
  <si>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</si>
  <si>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</si>
  <si>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</si>
  <si>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</si>
  <si>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</si>
  <si>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</si>
  <si>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</si>
  <si>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</si>
  <si>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</si>
  <si>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</si>
  <si>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</si>
  <si>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</si>
  <si>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</si>
  <si>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</si>
  <si>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</si>
  <si>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</si>
  <si>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</si>
  <si>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</si>
  <si>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</si>
  <si>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</si>
  <si>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</si>
  <si>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</si>
  <si>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</si>
  <si>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</si>
  <si>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</si>
  <si>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</si>
  <si>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</si>
  <si>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</si>
  <si>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</si>
  <si>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</si>
  <si>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</si>
  <si>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</si>
  <si>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</si>
  <si>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</si>
  <si>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</si>
  <si>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</si>
  <si>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</si>
  <si>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</si>
  <si>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</si>
  <si>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</si>
  <si>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</si>
  <si>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</si>
  <si>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</si>
  <si>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</si>
  <si>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</si>
  <si>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</si>
  <si>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</si>
  <si>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</si>
  <si>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</si>
  <si>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</si>
  <si>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</si>
  <si>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</si>
  <si>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</si>
  <si>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</si>
  <si>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</si>
  <si>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</si>
  <si>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</si>
  <si>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</si>
  <si>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</si>
  <si>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</si>
  <si>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</si>
  <si>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</si>
  <si>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</si>
  <si>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</si>
  <si>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</si>
  <si>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</si>
  <si>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</si>
  <si>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</si>
  <si>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</si>
  <si>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</si>
  <si>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</si>
  <si>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</si>
  <si>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</si>
  <si>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</si>
  <si>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</si>
  <si>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</si>
  <si>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</si>
  <si>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</si>
  <si>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</si>
  <si>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</si>
  <si>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</si>
  <si>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</si>
  <si>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</si>
  <si>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</si>
  <si>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</si>
  <si>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</si>
  <si>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</si>
  <si>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</si>
  <si>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</si>
  <si>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</si>
  <si>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</si>
  <si>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</si>
  <si>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</si>
  <si>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</si>
  <si>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</si>
  <si>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</si>
  <si>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</si>
  <si>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</si>
  <si>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</si>
  <si>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</si>
  <si>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</si>
  <si>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</si>
  <si>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</si>
  <si>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</si>
  <si>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</si>
  <si>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</si>
  <si>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</si>
  <si>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</si>
  <si>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</si>
  <si>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</si>
  <si>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</si>
  <si>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</si>
  <si>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</si>
  <si>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</si>
  <si>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</si>
  <si>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</si>
  <si>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</si>
  <si>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</si>
  <si>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</si>
  <si>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</si>
  <si>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</si>
  <si>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</si>
  <si>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</si>
  <si>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</si>
  <si>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</si>
  <si>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</si>
  <si>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</si>
  <si>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</si>
  <si>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</si>
  <si>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</si>
  <si>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</si>
  <si>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</si>
  <si>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</si>
  <si>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</si>
  <si>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</si>
  <si>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</si>
  <si>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</si>
  <si>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</si>
  <si>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</si>
  <si>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</si>
  <si>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</si>
  <si>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</si>
  <si>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</si>
  <si>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</si>
  <si>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</si>
  <si>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</si>
  <si>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</si>
  <si>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</si>
  <si>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</si>
  <si>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</si>
  <si>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</si>
  <si>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</si>
  <si>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</si>
  <si>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</si>
  <si>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</si>
  <si>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</si>
  <si>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</si>
  <si>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</si>
  <si>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</si>
  <si>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</si>
  <si>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</si>
  <si>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</si>
  <si>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</si>
  <si>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</si>
  <si>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</si>
  <si>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</si>
  <si>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</si>
  <si>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</si>
  <si>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</si>
  <si>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</si>
  <si>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</si>
  <si>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</si>
  <si>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</si>
  <si>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</si>
  <si>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</si>
  <si>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</si>
  <si>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</si>
  <si>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</si>
  <si>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</si>
  <si>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</si>
  <si>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</si>
  <si>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</si>
  <si>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</si>
  <si>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</si>
  <si>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</si>
  <si>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</si>
  <si>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</si>
  <si>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</si>
  <si>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</si>
  <si>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</si>
  <si>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</si>
  <si>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</si>
  <si>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</si>
  <si>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</si>
  <si>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</si>
  <si>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</si>
  <si>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</si>
  <si>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</si>
  <si>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</si>
  <si>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</si>
  <si>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</si>
  <si>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</si>
  <si>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</si>
  <si>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</si>
  <si>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</si>
  <si>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</si>
  <si>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</si>
  <si>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</si>
  <si>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</si>
  <si>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</si>
  <si>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</si>
  <si>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</si>
  <si>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</si>
  <si>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</si>
  <si>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</si>
  <si>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</si>
  <si>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</si>
  <si>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</si>
  <si>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</si>
  <si>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</si>
  <si>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</si>
  <si>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</si>
  <si>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</si>
  <si>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</si>
  <si>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</si>
  <si>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</si>
  <si>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</si>
  <si>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</si>
  <si>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</si>
  <si>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</si>
  <si>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</si>
  <si>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</si>
  <si>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</si>
  <si>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</si>
  <si>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</si>
  <si>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</si>
  <si>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</si>
  <si>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</si>
  <si>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</si>
  <si>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</si>
  <si>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</si>
  <si>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</si>
  <si>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</si>
  <si>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</si>
  <si>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</si>
  <si>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</si>
  <si>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</si>
  <si>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</si>
  <si>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</si>
  <si>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</si>
  <si>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</si>
  <si>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</si>
  <si>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</si>
  <si>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</si>
  <si>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</si>
  <si>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</si>
  <si>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</si>
  <si>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</si>
  <si>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</si>
  <si>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</si>
  <si>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</si>
  <si>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</si>
  <si>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</si>
  <si>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</si>
  <si>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</si>
  <si>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</si>
  <si>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</si>
  <si>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</si>
  <si>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</si>
  <si>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</si>
  <si>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</si>
  <si>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</si>
  <si>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</si>
  <si>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</si>
  <si>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</si>
  <si>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</si>
  <si>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</si>
  <si>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</si>
  <si>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</si>
  <si>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</si>
  <si>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</si>
  <si>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</si>
  <si>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</si>
  <si>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</si>
  <si>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</si>
  <si>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</si>
  <si>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</si>
  <si>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</si>
  <si>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</si>
  <si>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</si>
  <si>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</si>
  <si>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</si>
  <si>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</si>
  <si>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</si>
  <si>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</si>
  <si>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</si>
  <si>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</si>
  <si>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</si>
  <si>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</si>
  <si>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</si>
  <si>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</si>
  <si>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</si>
  <si>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</si>
  <si>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</si>
  <si>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</si>
  <si>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</si>
  <si>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</si>
  <si>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</si>
  <si>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</si>
  <si>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</si>
  <si>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</si>
  <si>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</si>
  <si>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</si>
  <si>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</si>
  <si>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</si>
  <si>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</si>
  <si>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</si>
  <si>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</si>
  <si>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</si>
  <si>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</si>
  <si>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</si>
  <si>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</si>
  <si>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</si>
  <si>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</si>
  <si>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</si>
  <si>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</si>
  <si>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</si>
  <si>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</si>
  <si>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</si>
  <si>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</si>
  <si>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</si>
  <si>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</si>
  <si>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</si>
  <si>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</si>
  <si>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</si>
  <si>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</si>
  <si>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</si>
  <si>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</si>
  <si>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</si>
  <si>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</si>
  <si>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</si>
  <si>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</si>
  <si>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</si>
  <si>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</si>
  <si>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</si>
  <si>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</si>
  <si>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</si>
  <si>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</si>
  <si>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</si>
  <si>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</si>
  <si>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</si>
  <si>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</si>
  <si>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</si>
  <si>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</si>
  <si>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</si>
  <si>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</si>
  <si>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</si>
  <si>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</si>
  <si>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</si>
  <si>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</si>
  <si>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</si>
  <si>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</si>
  <si>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</si>
  <si>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</si>
  <si>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</si>
  <si>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</si>
  <si>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</si>
  <si>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</si>
  <si>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</si>
  <si>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</si>
  <si>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</si>
  <si>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</si>
  <si>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</si>
  <si>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</si>
  <si>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</si>
  <si>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</si>
  <si>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</si>
  <si>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</si>
  <si>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</si>
  <si>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</si>
  <si>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</si>
  <si>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</si>
  <si>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</si>
  <si>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</si>
  <si>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</si>
  <si>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</si>
  <si>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</si>
  <si>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</si>
  <si>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</si>
  <si>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</si>
  <si>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</si>
  <si>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</si>
  <si>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</si>
  <si>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</si>
  <si>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</si>
  <si>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</si>
  <si>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</si>
  <si>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</si>
  <si>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</si>
  <si>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</si>
  <si>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</si>
  <si>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</si>
  <si>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</si>
  <si>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</si>
  <si>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</si>
  <si>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</si>
  <si>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</si>
  <si>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</si>
  <si>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</si>
  <si>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</si>
  <si>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</si>
  <si>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</si>
  <si>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</si>
  <si>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</si>
  <si>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</si>
  <si>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</si>
  <si>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</si>
  <si>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</si>
  <si>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</si>
  <si>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</si>
  <si>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</si>
  <si>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</si>
  <si>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</si>
  <si>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</si>
  <si>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</si>
  <si>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</si>
  <si>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</si>
  <si>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</si>
  <si>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</si>
  <si>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</si>
  <si>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</si>
  <si>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</si>
  <si>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</si>
  <si>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</si>
  <si>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</si>
  <si>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</si>
  <si>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</si>
  <si>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</si>
  <si>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</si>
  <si>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</si>
  <si>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</si>
  <si>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</si>
  <si>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</si>
  <si>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</si>
  <si>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</si>
  <si>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</si>
  <si>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</si>
  <si>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</si>
  <si>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</si>
  <si>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</si>
  <si>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</si>
  <si>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</si>
  <si>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</si>
  <si>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</si>
  <si>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</si>
  <si>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</si>
  <si>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</si>
  <si>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</si>
  <si>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</si>
  <si>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</si>
  <si>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</si>
  <si>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</si>
  <si>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</si>
  <si>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</si>
  <si>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</si>
  <si>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</si>
  <si>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</si>
  <si>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</si>
  <si>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</si>
  <si>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</si>
  <si>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</si>
  <si>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</si>
  <si>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</si>
  <si>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</si>
  <si>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</si>
  <si>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</si>
  <si>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</si>
  <si>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</si>
  <si>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</si>
  <si>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</si>
  <si>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</si>
  <si>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</si>
  <si>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</si>
  <si>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</si>
  <si>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</si>
  <si>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</si>
  <si>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</si>
  <si>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</si>
  <si>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</si>
  <si>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</si>
  <si>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</si>
  <si>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</si>
  <si>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</si>
  <si>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</si>
  <si>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</si>
  <si>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</si>
  <si>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</si>
  <si>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</si>
  <si>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</si>
  <si>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</si>
  <si>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</si>
  <si>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</si>
  <si>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</si>
  <si>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</si>
  <si>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</si>
  <si>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</si>
  <si>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</si>
  <si>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</si>
  <si>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</si>
  <si>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</si>
  <si>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</si>
  <si>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</si>
  <si>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</si>
  <si>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</si>
  <si>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</si>
  <si>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</si>
  <si>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</si>
  <si>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</si>
  <si>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</si>
  <si>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</si>
  <si>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</si>
  <si>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</si>
  <si>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</si>
  <si>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</si>
  <si>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</si>
  <si>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</si>
  <si>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</si>
  <si>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</si>
  <si>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</si>
  <si>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</si>
  <si>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</si>
  <si>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</si>
  <si>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</si>
  <si>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</si>
  <si>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</si>
  <si>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</si>
  <si>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</si>
  <si>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</si>
  <si>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</si>
  <si>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</si>
  <si>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</si>
  <si>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</si>
  <si>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</si>
  <si>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</si>
  <si>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</si>
  <si>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</si>
  <si>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</si>
  <si>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</si>
  <si>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</si>
  <si>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</si>
  <si>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</si>
  <si>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</si>
  <si>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</si>
  <si>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</si>
  <si>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</si>
  <si>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</si>
  <si>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</si>
  <si>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</si>
  <si>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</si>
  <si>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</si>
  <si>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</si>
  <si>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</si>
  <si>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</si>
  <si>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</si>
  <si>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</si>
  <si>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</si>
  <si>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</si>
  <si>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</si>
  <si>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</si>
  <si>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</si>
  <si>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</si>
  <si>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</si>
  <si>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</si>
  <si>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</si>
  <si>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</si>
  <si>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</si>
  <si>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</si>
  <si>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</si>
  <si>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</si>
  <si>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</si>
  <si>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</si>
  <si>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</si>
  <si>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</si>
  <si>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</si>
  <si>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</si>
  <si>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</si>
  <si>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</si>
  <si>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</si>
  <si>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</si>
  <si>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</si>
  <si>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</si>
  <si>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</si>
  <si>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</si>
  <si>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</si>
  <si>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</si>
  <si>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</si>
  <si>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</si>
  <si>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</si>
  <si>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</si>
  <si>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</si>
  <si>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</si>
  <si>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</si>
  <si>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</si>
  <si>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</si>
  <si>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</si>
  <si>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</si>
  <si>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</si>
  <si>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</si>
  <si>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</si>
  <si>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</si>
  <si>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</si>
  <si>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</si>
  <si>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</si>
  <si>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</si>
  <si>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</si>
  <si>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</si>
  <si>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</si>
  <si>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</si>
  <si>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</si>
  <si>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</si>
  <si>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</si>
  <si>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</si>
  <si>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</si>
  <si>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</si>
  <si>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</si>
  <si>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</si>
  <si>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</si>
  <si>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</si>
  <si>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</si>
  <si>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</si>
  <si>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</si>
  <si>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</si>
  <si>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</si>
  <si>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</si>
  <si>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</si>
  <si>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</si>
  <si>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</si>
  <si>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</si>
  <si>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</si>
  <si>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</si>
  <si>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</si>
  <si>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</si>
  <si>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</si>
  <si>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</si>
  <si>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</si>
  <si>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</si>
  <si>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</si>
  <si>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</si>
  <si>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</si>
  <si>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</si>
  <si>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</si>
  <si>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</si>
  <si>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</si>
  <si>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</si>
  <si>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</si>
  <si>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</si>
  <si>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</si>
  <si>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</si>
  <si>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</si>
  <si>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</si>
  <si>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</si>
  <si>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</si>
  <si>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</si>
  <si>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</si>
  <si>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</si>
  <si>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</si>
  <si>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</si>
  <si>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</si>
  <si>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</si>
  <si>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</si>
  <si>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</si>
  <si>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</si>
  <si>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</si>
  <si>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</si>
  <si>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</si>
  <si>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</si>
  <si>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</si>
  <si>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</si>
  <si>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</si>
  <si>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</si>
  <si>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</si>
  <si>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</si>
  <si>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</si>
  <si>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</si>
  <si>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</si>
  <si>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</si>
  <si>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</si>
  <si>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</si>
  <si>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</si>
  <si>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</si>
  <si>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</si>
  <si>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</si>
  <si>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</si>
  <si>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</si>
  <si>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</si>
  <si>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</si>
  <si>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</si>
  <si>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</si>
  <si>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</si>
  <si>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</si>
  <si>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</si>
  <si>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</si>
  <si>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</si>
  <si>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</si>
  <si>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</si>
  <si>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</si>
  <si>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</si>
  <si>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</si>
  <si>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</si>
  <si>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</si>
  <si>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</si>
  <si>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</si>
  <si>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</si>
  <si>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</si>
  <si>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</si>
  <si>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</si>
  <si>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</si>
  <si>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</si>
  <si>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</si>
  <si>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</si>
  <si>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</si>
  <si>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</si>
  <si>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</si>
  <si>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</si>
  <si>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</si>
  <si>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</si>
  <si>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</si>
  <si>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</si>
  <si>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</si>
  <si>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</si>
  <si>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</si>
  <si>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</si>
  <si>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</si>
  <si>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</si>
  <si>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</si>
  <si>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</si>
  <si>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</si>
  <si>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</si>
  <si>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</si>
  <si>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</si>
  <si>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</si>
  <si>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</si>
  <si>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</si>
  <si>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</si>
  <si>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</si>
  <si>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</si>
  <si>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</si>
  <si>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</si>
  <si>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</si>
  <si>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</si>
  <si>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</si>
  <si>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</si>
  <si>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</si>
  <si>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</si>
  <si>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</si>
  <si>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</si>
  <si>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</si>
  <si>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</si>
  <si>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</si>
  <si>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</si>
  <si>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</si>
  <si>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</si>
  <si>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</si>
  <si>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</si>
  <si>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</si>
  <si>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</si>
  <si>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</si>
  <si>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</si>
  <si>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</si>
  <si>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</si>
  <si>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</si>
  <si>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</si>
  <si>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</si>
  <si>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</si>
  <si>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</si>
  <si>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</si>
  <si>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</si>
  <si>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</si>
  <si>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</si>
  <si>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</si>
  <si>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</si>
  <si>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</si>
  <si>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</si>
  <si>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</si>
  <si>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</si>
  <si>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</si>
  <si>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</si>
  <si>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</si>
  <si>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</si>
  <si>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</si>
  <si>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</si>
  <si>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</si>
  <si>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</si>
  <si>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</si>
  <si>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</si>
  <si>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</si>
  <si>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</si>
  <si>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</si>
  <si>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</si>
  <si>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</si>
  <si>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</si>
  <si>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</si>
  <si>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</si>
  <si>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</si>
  <si>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</si>
  <si>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</si>
  <si>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</si>
  <si>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</si>
  <si>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</si>
  <si>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</si>
  <si>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</si>
  <si>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</si>
  <si>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</si>
  <si>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</si>
  <si>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</si>
  <si>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</si>
  <si>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</si>
  <si>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</si>
  <si>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</si>
  <si>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</si>
  <si>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</si>
  <si>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</si>
  <si>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</si>
  <si>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</si>
  <si>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</si>
  <si>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</si>
  <si>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</si>
  <si>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</si>
  <si>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</si>
  <si>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</si>
  <si>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</si>
  <si>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</si>
  <si>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</si>
  <si>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</si>
  <si>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</si>
  <si>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</si>
  <si>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</si>
  <si>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</si>
  <si>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</si>
  <si>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</si>
  <si>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</si>
  <si>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</si>
  <si>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</si>
  <si>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</si>
  <si>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</si>
  <si>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</si>
  <si>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</si>
  <si>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</si>
  <si>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</si>
  <si>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</si>
  <si>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</si>
  <si>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</si>
  <si>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</si>
  <si>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</si>
  <si>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</si>
  <si>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</si>
  <si>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</si>
  <si>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</si>
  <si>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</si>
  <si>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</si>
  <si>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</si>
  <si>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</si>
  <si>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</si>
  <si>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</si>
  <si>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</si>
  <si>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</si>
  <si>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</si>
  <si>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</si>
  <si>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</si>
  <si>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</si>
  <si>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</si>
  <si>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</si>
  <si>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</si>
  <si>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</si>
  <si>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</si>
  <si>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</si>
  <si>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</si>
  <si>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</si>
  <si>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</si>
  <si>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</si>
  <si>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</si>
  <si>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</si>
  <si>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</si>
  <si>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</si>
  <si>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</si>
  <si>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</si>
  <si>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</si>
  <si>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</si>
  <si>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</si>
  <si>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</si>
  <si>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</si>
  <si>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</si>
  <si>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</si>
  <si>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</si>
  <si>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</si>
  <si>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</si>
  <si>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</si>
  <si>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</si>
  <si>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</si>
  <si>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</si>
  <si>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</si>
  <si>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</si>
  <si>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</si>
  <si>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</si>
  <si>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</si>
  <si>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</si>
  <si>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</si>
  <si>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</si>
  <si>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</si>
  <si>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</si>
  <si>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</si>
  <si>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</si>
  <si>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</si>
  <si>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</si>
  <si>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</si>
  <si>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</si>
  <si>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</si>
  <si>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</si>
  <si>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</si>
  <si>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</si>
  <si>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</si>
  <si>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</si>
  <si>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</si>
  <si>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</si>
  <si>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</si>
  <si>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</si>
  <si>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</si>
  <si>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</si>
  <si>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</si>
  <si>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</si>
  <si>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</si>
  <si>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</si>
  <si>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</si>
  <si>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</si>
  <si>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</si>
  <si>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</si>
  <si>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</si>
  <si>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</si>
  <si>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</si>
  <si>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</si>
  <si>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</si>
  <si>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</si>
  <si>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</si>
  <si>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</si>
  <si>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</si>
  <si>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</si>
  <si>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</si>
  <si>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</si>
  <si>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</si>
  <si>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</si>
  <si>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</si>
  <si>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</si>
  <si>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</si>
  <si>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</si>
  <si>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</si>
  <si>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</si>
  <si>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</si>
  <si>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</si>
  <si>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</si>
  <si>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</si>
  <si>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</si>
  <si>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</si>
  <si>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</si>
  <si>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</si>
  <si>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</si>
  <si>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</si>
  <si>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</si>
  <si>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</si>
  <si>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</si>
  <si>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</si>
  <si>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</si>
  <si>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</si>
  <si>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</si>
  <si>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</si>
  <si>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</si>
  <si>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</si>
  <si>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</si>
  <si>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</si>
  <si>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</si>
  <si>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</si>
  <si>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</si>
  <si>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</si>
  <si>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</si>
  <si>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</si>
  <si>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</si>
  <si>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</si>
  <si>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</si>
  <si>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</si>
  <si>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</si>
  <si>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</si>
  <si>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</si>
  <si>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</si>
  <si>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</si>
  <si>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</si>
  <si>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</si>
  <si>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</si>
  <si>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</si>
  <si>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</si>
  <si>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</si>
  <si>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</si>
  <si>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</si>
  <si>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</si>
  <si>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</si>
  <si>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</si>
  <si>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</si>
  <si>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</si>
  <si>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</si>
  <si>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</si>
  <si>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</si>
  <si>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</si>
  <si>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</si>
  <si>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</si>
  <si>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</si>
  <si>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</si>
  <si>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</si>
  <si>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</si>
  <si>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</si>
  <si>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</si>
  <si>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</si>
  <si>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</si>
  <si>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</si>
  <si>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</si>
  <si>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</si>
  <si>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</si>
  <si>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</si>
  <si>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</si>
  <si>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</si>
  <si>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</si>
  <si>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</si>
  <si>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</si>
  <si>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</si>
  <si>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</si>
  <si>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</si>
  <si>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</si>
  <si>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</si>
  <si>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</si>
  <si>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</si>
  <si>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</si>
  <si>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</si>
  <si>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</si>
  <si>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</si>
  <si>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</si>
  <si>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</si>
  <si>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</si>
  <si>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</si>
  <si>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</si>
  <si>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</si>
  <si>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</si>
  <si>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</si>
  <si>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</si>
  <si>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</si>
  <si>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</si>
  <si>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</si>
  <si>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</si>
  <si>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</si>
  <si>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</si>
  <si>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</si>
  <si>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</si>
  <si>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</si>
  <si>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</si>
  <si>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</si>
  <si>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</si>
  <si>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</si>
  <si>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</si>
  <si>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</si>
  <si>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</si>
  <si>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</si>
  <si>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</si>
  <si>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</si>
  <si>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</si>
  <si>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</si>
  <si>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</si>
  <si>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</si>
  <si>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</si>
  <si>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</si>
  <si>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</si>
  <si>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</si>
  <si>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</si>
  <si>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</si>
  <si>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</si>
  <si>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</si>
  <si>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</si>
  <si>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</si>
  <si>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</si>
  <si>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</si>
  <si>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</si>
  <si>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</si>
  <si>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</si>
  <si>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</si>
  <si>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</si>
  <si>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</si>
  <si>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</si>
  <si>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</si>
  <si>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</si>
  <si>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</si>
  <si>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</si>
  <si>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</si>
  <si>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</si>
  <si>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</si>
  <si>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</si>
  <si>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</si>
  <si>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</si>
  <si>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</si>
  <si>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</si>
  <si>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</si>
  <si>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</si>
  <si>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</si>
  <si>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</si>
  <si>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</si>
  <si>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</si>
  <si>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</si>
  <si>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</si>
  <si>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</si>
  <si>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</si>
  <si>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</si>
  <si>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</si>
  <si>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</si>
  <si>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</si>
  <si>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</si>
  <si>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</si>
  <si>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</si>
  <si>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</si>
  <si>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</si>
  <si>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</si>
  <si>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</si>
  <si>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</si>
  <si>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</si>
  <si>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</si>
  <si>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</si>
  <si>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</si>
  <si>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</si>
  <si>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</si>
  <si>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</si>
  <si>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</si>
  <si>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</si>
  <si>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</si>
  <si>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</si>
  <si>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</si>
  <si>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</si>
  <si>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</si>
  <si>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</si>
  <si>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</si>
  <si>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</si>
  <si>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</si>
  <si>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</si>
  <si>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</si>
  <si>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</si>
  <si>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</si>
  <si>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</si>
  <si>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</si>
  <si>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</si>
  <si>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</si>
  <si>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</si>
  <si>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</si>
  <si>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</si>
  <si>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</si>
  <si>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</si>
  <si>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</si>
  <si>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</si>
  <si>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</si>
  <si>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</si>
  <si>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</si>
  <si>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</si>
  <si>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</si>
  <si>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</si>
  <si>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</si>
  <si>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</si>
  <si>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</si>
  <si>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</si>
  <si>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</si>
  <si>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</si>
  <si>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</si>
  <si>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</si>
  <si>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</si>
  <si>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</si>
  <si>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</si>
  <si>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</si>
  <si>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</si>
  <si>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</si>
  <si>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</si>
  <si>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</si>
  <si>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</si>
  <si>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</si>
  <si>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</si>
  <si>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</si>
  <si>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</si>
  <si>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</si>
  <si>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</si>
  <si>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</si>
  <si>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</si>
  <si>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</si>
  <si>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</si>
  <si>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</si>
  <si>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</si>
  <si>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</si>
  <si>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</si>
  <si>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</si>
  <si>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</si>
  <si>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</si>
  <si>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</si>
  <si>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</si>
  <si>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</si>
  <si>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</si>
  <si>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</si>
  <si>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</si>
  <si>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</si>
  <si>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</si>
  <si>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</si>
  <si>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</si>
  <si>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</si>
  <si>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</si>
  <si>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</si>
  <si>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</si>
  <si>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</si>
  <si>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</si>
  <si>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</si>
  <si>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</si>
  <si>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</si>
  <si>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</si>
  <si>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</si>
  <si>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</si>
  <si>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</si>
  <si>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</si>
  <si>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</si>
  <si>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</si>
  <si>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</si>
  <si>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</si>
  <si>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</si>
  <si>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</si>
  <si>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</si>
  <si>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</si>
  <si>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</si>
  <si>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</si>
  <si>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</si>
  <si>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</si>
  <si>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</si>
  <si>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</si>
  <si>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</si>
  <si>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</si>
  <si>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</si>
  <si>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</si>
  <si>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</si>
  <si>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</si>
  <si>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</si>
  <si>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</si>
  <si>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</si>
  <si>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</si>
  <si>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</si>
  <si>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</si>
  <si>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</si>
  <si>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</si>
  <si>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</si>
  <si>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</si>
  <si>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</si>
  <si>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</si>
  <si>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</si>
  <si>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</si>
  <si>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</si>
  <si>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</si>
  <si>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</si>
  <si>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</si>
  <si>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</si>
  <si>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</si>
  <si>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</si>
  <si>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</si>
  <si>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</si>
  <si>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</si>
  <si>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</si>
  <si>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</si>
  <si>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</si>
  <si>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</si>
  <si>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</si>
  <si>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</si>
  <si>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</si>
  <si>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</si>
  <si>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</si>
  <si>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</si>
  <si>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</si>
  <si>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</si>
  <si>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</si>
  <si>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</si>
  <si>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</si>
  <si>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</si>
  <si>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</si>
  <si>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</si>
  <si>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</si>
  <si>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</si>
  <si>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</si>
  <si>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</si>
  <si>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</si>
  <si>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</si>
  <si>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</si>
  <si>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</si>
  <si>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</si>
  <si>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</si>
  <si>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</si>
  <si>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</si>
  <si>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</si>
  <si>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</si>
  <si>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</si>
  <si>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</si>
  <si>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</si>
  <si>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</si>
  <si>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</si>
  <si>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</si>
  <si>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</si>
  <si>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</si>
  <si>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</si>
  <si>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</si>
  <si>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</si>
  <si>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</si>
  <si>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</si>
  <si>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</si>
  <si>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</si>
  <si>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</si>
  <si>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</si>
  <si>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</si>
  <si>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</si>
  <si>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</si>
  <si>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</si>
  <si>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</si>
  <si>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</si>
  <si>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</si>
  <si>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</si>
  <si>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</si>
  <si>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</si>
  <si>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</si>
  <si>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</si>
  <si>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</si>
  <si>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</si>
  <si>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</si>
  <si>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</si>
  <si>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</si>
  <si>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</si>
  <si>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</si>
  <si>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</si>
  <si>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</si>
  <si>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</si>
  <si>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</si>
  <si>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</si>
  <si>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</si>
  <si>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</si>
  <si>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</si>
  <si>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</si>
  <si>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</si>
  <si>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</si>
  <si>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</si>
  <si>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</si>
  <si>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</si>
  <si>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</si>
  <si>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</si>
  <si>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</si>
  <si>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</si>
  <si>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</si>
  <si>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</si>
  <si>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</si>
  <si>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</si>
  <si>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</si>
  <si>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</si>
  <si>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</si>
  <si>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</si>
  <si>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</si>
  <si>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</si>
  <si>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</si>
  <si>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</si>
  <si>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</si>
  <si>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</si>
  <si>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</si>
  <si>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</si>
  <si>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</si>
  <si>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</si>
  <si>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</si>
  <si>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</si>
  <si>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</si>
  <si>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</si>
  <si>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</si>
  <si>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</si>
  <si>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</si>
  <si>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</si>
  <si>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</si>
  <si>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</si>
  <si>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</si>
  <si>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</si>
  <si>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</si>
  <si>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</si>
  <si>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</si>
  <si>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</si>
  <si>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</si>
  <si>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</si>
  <si>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</si>
  <si>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</si>
  <si>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</si>
  <si>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</si>
  <si>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</si>
  <si>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</si>
  <si>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</si>
  <si>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</si>
  <si>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</si>
  <si>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</si>
  <si>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</si>
  <si>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</si>
  <si>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</si>
  <si>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</si>
  <si>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</si>
  <si>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</si>
  <si>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</si>
  <si>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</si>
  <si>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</si>
  <si>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</si>
  <si>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</si>
  <si>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</si>
  <si>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</si>
  <si>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</si>
  <si>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</si>
  <si>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</si>
  <si>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</si>
  <si>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</si>
  <si>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</si>
  <si>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</si>
  <si>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</si>
  <si>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</si>
  <si>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</si>
  <si>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</si>
  <si>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</si>
  <si>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</si>
  <si>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</si>
  <si>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</si>
  <si>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</si>
  <si>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</si>
  <si>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</si>
  <si>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</si>
  <si>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</si>
  <si>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</si>
  <si>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</si>
  <si>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</si>
  <si>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</si>
  <si>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</si>
  <si>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</si>
  <si>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</si>
  <si>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</si>
  <si>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</si>
  <si>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</si>
  <si>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</si>
  <si>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</si>
  <si>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</si>
  <si>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</si>
  <si>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</si>
  <si>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</si>
  <si>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</si>
  <si>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</si>
  <si>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</si>
  <si>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</si>
  <si>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</si>
  <si>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</si>
  <si>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</si>
  <si>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</si>
  <si>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</si>
  <si>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</si>
  <si>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</si>
  <si>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</si>
  <si>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</si>
  <si>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</si>
  <si>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</si>
  <si>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</si>
  <si>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</si>
  <si>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</si>
  <si>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</si>
  <si>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</si>
  <si>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</si>
  <si>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</si>
  <si>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</si>
  <si>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</si>
  <si>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</si>
  <si>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</si>
  <si>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</si>
  <si>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</si>
  <si>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</si>
  <si>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</si>
  <si>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</si>
  <si>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</si>
  <si>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</si>
  <si>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</si>
  <si>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</si>
  <si>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</si>
  <si>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</si>
  <si>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</si>
  <si>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</si>
  <si>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</si>
  <si>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</si>
  <si>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</si>
  <si>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</si>
  <si>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</si>
  <si>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</si>
  <si>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</si>
  <si>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</si>
  <si>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</si>
  <si>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</si>
  <si>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</si>
  <si>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</si>
  <si>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</si>
  <si>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</si>
  <si>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</si>
  <si>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</si>
  <si>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</si>
  <si>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</si>
  <si>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</si>
  <si>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</si>
  <si>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</si>
  <si>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</si>
  <si>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</si>
  <si>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</si>
  <si>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</si>
  <si>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</si>
  <si>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</si>
  <si>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</si>
  <si>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</si>
  <si>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</si>
  <si>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</si>
  <si>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</si>
  <si>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</si>
  <si>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</si>
  <si>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</si>
  <si>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</si>
  <si>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</si>
  <si>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</si>
  <si>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</si>
  <si>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</si>
  <si>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</si>
  <si>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</si>
  <si>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</si>
  <si>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</si>
  <si>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</si>
  <si>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</si>
  <si>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</si>
  <si>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</si>
  <si>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</si>
  <si>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</si>
  <si>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</si>
  <si>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</si>
  <si>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</si>
  <si>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</si>
  <si>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</si>
  <si>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</si>
  <si>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</si>
  <si>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</si>
  <si>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</si>
  <si>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</si>
  <si>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</si>
  <si>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</si>
  <si>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</si>
  <si>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</si>
  <si>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</si>
  <si>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</si>
  <si>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</si>
  <si>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</si>
  <si>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</si>
  <si>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</si>
  <si>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</si>
  <si>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</si>
  <si>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</si>
  <si>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</si>
  <si>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</si>
  <si>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</si>
  <si>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</si>
  <si>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</si>
  <si>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</si>
  <si>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</si>
  <si>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</si>
  <si>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</si>
  <si>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</si>
  <si>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</si>
  <si>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</si>
  <si>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</si>
  <si>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</si>
  <si>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</si>
  <si>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</si>
  <si>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</si>
  <si>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</si>
  <si>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</si>
  <si>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</si>
  <si>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</si>
  <si>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</si>
  <si>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</si>
  <si>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</si>
  <si>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</si>
  <si>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</si>
  <si>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</si>
  <si>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</si>
  <si>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</si>
  <si>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</si>
  <si>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</si>
  <si>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</si>
  <si>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</si>
  <si>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</si>
  <si>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</si>
  <si>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</si>
  <si>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</si>
  <si>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</si>
  <si>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</si>
  <si>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</si>
  <si>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</si>
  <si>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</si>
  <si>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</si>
  <si>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</si>
  <si>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</si>
  <si>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</si>
  <si>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</si>
  <si>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</si>
  <si>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</si>
  <si>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</si>
  <si>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</si>
  <si>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</si>
  <si>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</si>
  <si>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</si>
  <si>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</si>
  <si>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</si>
  <si>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</si>
  <si>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</si>
  <si>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</si>
  <si>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</si>
  <si>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</si>
  <si>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</si>
  <si>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</si>
  <si>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</si>
  <si>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</si>
  <si>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</si>
  <si>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</si>
  <si>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</si>
  <si>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</si>
  <si>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</si>
  <si>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</si>
  <si>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</si>
  <si>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</si>
  <si>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</si>
  <si>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</si>
  <si>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</si>
  <si>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</si>
  <si>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</si>
  <si>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</si>
  <si>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</si>
  <si>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</si>
  <si>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</si>
  <si>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</si>
  <si>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</si>
  <si>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</si>
  <si>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</si>
  <si>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</si>
  <si>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</si>
  <si>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</si>
  <si>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</si>
  <si>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</si>
  <si>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</si>
  <si>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</si>
  <si>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</si>
  <si>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</si>
  <si>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</si>
  <si>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</si>
  <si>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</si>
  <si>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</si>
  <si>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</si>
  <si>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</si>
  <si>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</si>
  <si>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</si>
  <si>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</si>
  <si>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</si>
  <si>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</si>
  <si>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</si>
  <si>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</si>
  <si>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</si>
  <si>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</si>
  <si>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</si>
  <si>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</si>
  <si>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</si>
  <si>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</si>
  <si>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</si>
  <si>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</si>
  <si>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</si>
  <si>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</si>
  <si>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</si>
  <si>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</si>
  <si>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</si>
  <si>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</si>
  <si>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</si>
  <si>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</si>
  <si>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</si>
  <si>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</si>
  <si>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</si>
  <si>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</si>
  <si>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</si>
  <si>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</si>
  <si>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</si>
  <si>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</si>
  <si>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</si>
  <si>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</si>
  <si>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</si>
  <si>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</si>
  <si>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</si>
  <si>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</si>
  <si>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</si>
  <si>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</si>
  <si>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</si>
  <si>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</si>
  <si>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</si>
  <si>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</si>
  <si>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</si>
  <si>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</si>
  <si>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</si>
  <si>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</si>
  <si>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</si>
  <si>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</si>
  <si>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</si>
  <si>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</si>
  <si>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</si>
  <si>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</si>
  <si>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</si>
  <si>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</si>
  <si>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</si>
  <si>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</si>
  <si>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</si>
  <si>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</si>
  <si>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</si>
  <si>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</si>
  <si>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</si>
  <si>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</si>
  <si>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</si>
  <si>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</si>
  <si>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</si>
  <si>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</si>
  <si>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</si>
  <si>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</si>
  <si>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</si>
  <si>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</si>
  <si>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</si>
  <si>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</si>
  <si>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</si>
  <si>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</si>
  <si>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</si>
  <si>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</si>
  <si>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</si>
  <si>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</si>
  <si>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</si>
  <si>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</si>
  <si>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</si>
  <si>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</si>
  <si>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</si>
  <si>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</si>
  <si>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</si>
  <si>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</si>
  <si>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</si>
  <si>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</si>
  <si>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</si>
  <si>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</si>
  <si>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</si>
  <si>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</si>
  <si>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</si>
  <si>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</si>
  <si>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</si>
  <si>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</si>
  <si>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</si>
  <si>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</si>
  <si>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</si>
  <si>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</si>
  <si>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</si>
  <si>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</si>
  <si>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</si>
  <si>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</si>
  <si>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</si>
  <si>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</si>
  <si>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</si>
  <si>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</si>
  <si>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</si>
  <si>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</si>
  <si>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</si>
  <si>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</si>
  <si>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</si>
  <si>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</si>
  <si>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</si>
  <si>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</si>
  <si>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</si>
  <si>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</si>
  <si>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</si>
  <si>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</si>
  <si>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</si>
  <si>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</si>
  <si>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</si>
  <si>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</si>
  <si>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</si>
  <si>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</si>
  <si>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</si>
  <si>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</si>
  <si>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</si>
  <si>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</si>
  <si>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</si>
  <si>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</si>
  <si>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</si>
  <si>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</si>
  <si>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</si>
  <si>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</si>
  <si>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</si>
  <si>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</si>
  <si>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</si>
  <si>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</si>
  <si>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</si>
  <si>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</si>
  <si>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</si>
  <si>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</si>
  <si>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</si>
  <si>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</si>
  <si>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</si>
  <si>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</si>
  <si>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</si>
  <si>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</si>
  <si>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</si>
  <si>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</si>
  <si>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</si>
  <si>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</si>
  <si>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</si>
  <si>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</si>
  <si>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</si>
  <si>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</si>
  <si>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</si>
  <si>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</si>
  <si>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</si>
  <si>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</si>
  <si>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</si>
  <si>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</si>
  <si>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</si>
  <si>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</si>
  <si>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</si>
  <si>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</si>
  <si>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</si>
  <si>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</si>
  <si>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</si>
  <si>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</si>
  <si>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</si>
  <si>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</si>
  <si>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</si>
  <si>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</si>
  <si>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</si>
  <si>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</si>
  <si>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</si>
  <si>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</si>
  <si>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</si>
  <si>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</si>
  <si>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</si>
  <si>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</si>
  <si>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</si>
  <si>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</si>
  <si>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</si>
  <si>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</si>
  <si>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</si>
  <si>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</si>
  <si>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</si>
  <si>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</si>
  <si>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</si>
  <si>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</si>
  <si>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</si>
  <si>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</si>
  <si>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</si>
  <si>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</si>
  <si>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</si>
  <si>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</si>
  <si>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</si>
  <si>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</si>
  <si>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</si>
  <si>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</si>
  <si>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</si>
  <si>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</si>
  <si>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</si>
  <si>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</si>
  <si>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</si>
  <si>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</si>
  <si>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</si>
  <si>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</si>
  <si>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</si>
  <si>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</si>
  <si>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</si>
  <si>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</si>
  <si>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</si>
  <si>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</si>
  <si>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</si>
  <si>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</si>
  <si>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</si>
  <si>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</si>
  <si>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</si>
  <si>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</si>
  <si>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</si>
  <si>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</si>
  <si>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</si>
  <si>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</si>
  <si>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</si>
  <si>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</si>
  <si>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</si>
  <si>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</si>
  <si>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</si>
  <si>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</si>
  <si>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</si>
  <si>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</si>
  <si>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</si>
  <si>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</si>
  <si>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</si>
  <si>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</si>
  <si>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</si>
  <si>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</si>
  <si>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</si>
  <si>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</si>
  <si>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</si>
  <si>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</si>
  <si>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</si>
  <si>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</si>
  <si>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</si>
  <si>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</si>
  <si>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</si>
  <si>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</si>
  <si>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</si>
  <si>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</si>
  <si>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</si>
  <si>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</si>
  <si>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</si>
  <si>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</si>
  <si>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</si>
  <si>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</si>
  <si>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</si>
  <si>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</si>
  <si>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</si>
  <si>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</si>
  <si>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</si>
  <si>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</si>
  <si>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</si>
  <si>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</si>
  <si>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</si>
  <si>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</si>
  <si>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</si>
  <si>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</si>
  <si>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</si>
  <si>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</si>
  <si>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</si>
  <si>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</si>
  <si>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</si>
  <si>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</si>
  <si>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</si>
  <si>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</si>
  <si>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</si>
  <si>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</si>
  <si>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</si>
  <si>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</si>
  <si>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</si>
  <si>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</si>
  <si>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</si>
  <si>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</si>
  <si>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</si>
  <si>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</si>
  <si>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</si>
  <si>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</si>
  <si>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</si>
  <si>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</si>
  <si>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</si>
  <si>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</si>
  <si>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</si>
  <si>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</si>
  <si>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</si>
  <si>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</si>
  <si>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</si>
  <si>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</si>
  <si>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</si>
  <si>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</si>
  <si>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</si>
  <si>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</si>
  <si>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</si>
  <si>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</si>
  <si>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</si>
  <si>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</si>
  <si>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</si>
  <si>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</si>
  <si>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</si>
  <si>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</si>
  <si>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</si>
  <si>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</si>
  <si>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</si>
  <si>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</si>
  <si>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</si>
  <si>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</si>
  <si>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</si>
  <si>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</si>
  <si>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</si>
  <si>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</si>
  <si>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</si>
  <si>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</si>
  <si>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</si>
  <si>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</si>
  <si>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</si>
  <si>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</si>
  <si>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</si>
  <si>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</si>
  <si>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</si>
  <si>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</si>
  <si>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</si>
  <si>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</si>
  <si>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</si>
  <si>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</si>
  <si>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</si>
  <si>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</si>
  <si>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</si>
  <si>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</si>
  <si>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</si>
  <si>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</si>
  <si>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</si>
  <si>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</si>
  <si>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</si>
  <si>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</si>
  <si>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</si>
  <si>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</si>
  <si>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</si>
  <si>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</si>
  <si>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</si>
  <si>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</si>
  <si>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</si>
  <si>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</si>
  <si>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</si>
  <si>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</si>
  <si>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</si>
  <si>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</si>
  <si>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</si>
  <si>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</si>
  <si>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</si>
  <si>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</si>
  <si>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</si>
  <si>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</si>
  <si>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</si>
  <si>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</si>
  <si>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</si>
  <si>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</si>
  <si>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</si>
  <si>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</si>
  <si>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</si>
  <si>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</si>
  <si>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</si>
  <si>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</si>
  <si>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</si>
  <si>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</si>
  <si>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</si>
  <si>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</si>
  <si>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</si>
  <si>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</si>
  <si>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</si>
  <si>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</si>
  <si>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</si>
  <si>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</si>
  <si>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</si>
  <si>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</si>
  <si>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</si>
  <si>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</si>
  <si>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</si>
  <si>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</si>
  <si>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</si>
  <si>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</si>
  <si>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</si>
  <si>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</si>
  <si>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</si>
  <si>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</si>
  <si>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</si>
  <si>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</si>
  <si>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</si>
  <si>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</si>
  <si>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</si>
  <si>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</si>
  <si>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</si>
  <si>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</si>
  <si>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</si>
  <si>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</si>
  <si>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</si>
  <si>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</si>
  <si>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</si>
  <si>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</si>
  <si>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</si>
  <si>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</si>
  <si>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</si>
  <si>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</si>
  <si>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</si>
  <si>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</si>
  <si>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</si>
  <si>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</si>
  <si>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</si>
  <si>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</si>
  <si>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</si>
  <si>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</si>
  <si>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</si>
  <si>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</si>
  <si>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</si>
  <si>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</si>
  <si>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</si>
  <si>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</si>
  <si>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</si>
  <si>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</si>
  <si>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</si>
  <si>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</si>
  <si>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</si>
  <si>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</si>
  <si>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</si>
  <si>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</si>
  <si>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</si>
  <si>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</si>
  <si>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</si>
  <si>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</si>
  <si>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</si>
  <si>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</si>
  <si>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</si>
  <si>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</si>
  <si>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</si>
  <si>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</si>
  <si>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</si>
  <si>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</si>
  <si>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</si>
  <si>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</si>
  <si>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</si>
  <si>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</si>
  <si>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</si>
  <si>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</si>
  <si>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</si>
  <si>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</si>
  <si>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</si>
  <si>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</si>
  <si>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</si>
  <si>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</si>
  <si>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</si>
  <si>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</si>
  <si>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</si>
  <si>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</si>
  <si>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</si>
  <si>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</si>
  <si>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</si>
  <si>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</si>
  <si>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</si>
  <si>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</si>
  <si>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</si>
  <si>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</si>
  <si>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</si>
  <si>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</si>
  <si>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</si>
  <si>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</si>
  <si>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</si>
  <si>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</si>
  <si>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</si>
  <si>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</si>
  <si>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</si>
  <si>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</si>
  <si>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</si>
  <si>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</si>
  <si>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</si>
  <si>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</si>
  <si>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</si>
  <si>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</si>
  <si>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</si>
  <si>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</si>
  <si>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</si>
  <si>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</si>
  <si>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</si>
  <si>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</si>
  <si>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</si>
  <si>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</si>
  <si>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</si>
  <si>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</si>
  <si>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</si>
  <si>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</si>
  <si>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</si>
  <si>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</si>
  <si>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</si>
  <si>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</si>
  <si>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</si>
  <si>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</si>
  <si>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</si>
  <si>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</si>
  <si>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</si>
  <si>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</si>
  <si>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</si>
  <si>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</si>
  <si>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</si>
  <si>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</si>
  <si>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</si>
  <si>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</si>
  <si>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</si>
  <si>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</si>
  <si>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</si>
  <si>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</si>
  <si>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</si>
  <si>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</si>
  <si>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</si>
  <si>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</si>
  <si>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</si>
  <si>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</si>
  <si>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</si>
  <si>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</si>
  <si>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</si>
  <si>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</si>
  <si>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</si>
  <si>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</si>
  <si>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</si>
  <si>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</si>
  <si>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</si>
  <si>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</si>
  <si>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</si>
  <si>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</si>
  <si>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</si>
  <si>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</si>
  <si>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</si>
  <si>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</si>
  <si>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</si>
  <si>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</si>
  <si>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</si>
  <si>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</si>
  <si>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</si>
  <si>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</si>
  <si>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</si>
  <si>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</si>
  <si>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</si>
  <si>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</si>
  <si>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</si>
  <si>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</si>
  <si>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</si>
  <si>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</si>
  <si>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</si>
  <si>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</si>
  <si>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</si>
  <si>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</si>
  <si>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</si>
  <si>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</si>
  <si>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</si>
  <si>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</si>
  <si>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</si>
  <si>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</si>
  <si>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</si>
  <si>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</si>
  <si>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</si>
  <si>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</si>
  <si>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</si>
  <si>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</si>
  <si>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</si>
  <si>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</si>
  <si>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</si>
  <si>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</si>
  <si>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</si>
  <si>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</si>
  <si>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</si>
  <si>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</si>
  <si>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</si>
  <si>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</si>
  <si>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</si>
  <si>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</si>
  <si>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</si>
  <si>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</si>
  <si>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</si>
  <si>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</si>
  <si>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</si>
  <si>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</si>
  <si>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</si>
  <si>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</si>
  <si>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</si>
  <si>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</si>
  <si>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</si>
  <si>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</si>
  <si>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</si>
  <si>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</si>
  <si>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</si>
  <si>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</si>
  <si>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</si>
  <si>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</si>
  <si>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</si>
  <si>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</si>
  <si>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</si>
  <si>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</si>
  <si>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</si>
  <si>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</si>
  <si>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</si>
  <si>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</si>
  <si>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</si>
  <si>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</si>
  <si>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</si>
  <si>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</si>
  <si>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</si>
  <si>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</si>
  <si>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</si>
  <si>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</si>
  <si>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</si>
  <si>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</si>
  <si>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</si>
  <si>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</si>
  <si>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</si>
  <si>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</si>
  <si>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</si>
  <si>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</si>
  <si>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</si>
  <si>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</si>
  <si>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</si>
  <si>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</si>
  <si>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</si>
  <si>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</si>
  <si>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</si>
  <si>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</si>
  <si>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</si>
  <si>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</si>
  <si>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</si>
  <si>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</si>
  <si>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</si>
  <si>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</si>
  <si>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</si>
  <si>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</si>
  <si>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</si>
  <si>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</si>
  <si>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</si>
  <si>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</si>
  <si>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</si>
  <si>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</si>
  <si>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</si>
  <si>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</si>
  <si>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</si>
  <si>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</si>
  <si>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</si>
  <si>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</si>
  <si>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</si>
  <si>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</si>
  <si>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</si>
  <si>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</si>
  <si>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</si>
  <si>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</si>
  <si>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</si>
  <si>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</si>
  <si>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</si>
  <si>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</si>
  <si>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</si>
  <si>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</si>
  <si>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</si>
  <si>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</si>
  <si>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</si>
  <si>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</si>
  <si>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</si>
  <si>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</si>
  <si>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</si>
  <si>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</si>
  <si>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</si>
  <si>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</si>
  <si>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</si>
  <si>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</si>
  <si>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</si>
  <si>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</si>
  <si>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</si>
  <si>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</si>
  <si>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</si>
  <si>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</si>
  <si>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</si>
  <si>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</si>
  <si>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</si>
  <si>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</si>
  <si>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</si>
  <si>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</si>
  <si>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</si>
  <si>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</si>
  <si>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</si>
  <si>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</si>
  <si>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</si>
  <si>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</si>
  <si>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</si>
  <si>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</si>
  <si>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</si>
  <si>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</si>
  <si>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</si>
  <si>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</si>
  <si>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</si>
  <si>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</si>
  <si>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</si>
  <si>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</si>
  <si>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</si>
  <si>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</si>
  <si>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</si>
  <si>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</si>
  <si>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</si>
  <si>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</si>
  <si>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</si>
  <si>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</si>
  <si>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</si>
  <si>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</si>
  <si>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</si>
  <si>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</si>
  <si>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</si>
  <si>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</si>
  <si>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</si>
  <si>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</si>
  <si>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</si>
  <si>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</si>
  <si>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</si>
  <si>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</si>
  <si>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</si>
  <si>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</si>
  <si>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</si>
  <si>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</si>
  <si>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</si>
  <si>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</si>
  <si>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</si>
  <si>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</si>
  <si>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</si>
  <si>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</si>
  <si>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</si>
  <si>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</si>
  <si>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</si>
  <si>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</si>
  <si>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</si>
  <si>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</si>
  <si>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</si>
  <si>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</si>
  <si>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</si>
  <si>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</si>
  <si>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</si>
  <si>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</si>
  <si>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</si>
  <si>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</si>
  <si>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</si>
  <si>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</si>
  <si>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</si>
  <si>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</si>
  <si>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</si>
  <si>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</si>
  <si>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</si>
  <si>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</si>
  <si>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</si>
  <si>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</si>
  <si>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</si>
  <si>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</si>
  <si>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</si>
  <si>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</si>
  <si>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</si>
  <si>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</si>
  <si>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</si>
  <si>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</si>
  <si>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</si>
  <si>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</si>
  <si>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</si>
  <si>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</si>
  <si>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</si>
  <si>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</si>
  <si>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</si>
  <si>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</si>
  <si>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</si>
  <si>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</si>
  <si>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</si>
  <si>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</si>
  <si>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</si>
  <si>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</si>
  <si>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</si>
  <si>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</si>
  <si>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</si>
  <si>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</si>
  <si>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</si>
  <si>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</si>
  <si>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</si>
  <si>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</si>
  <si>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</si>
  <si>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</si>
  <si>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</si>
  <si>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</si>
  <si>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</si>
  <si>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</si>
  <si>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</si>
  <si>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</si>
  <si>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</si>
  <si>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</si>
  <si>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</si>
  <si>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</si>
  <si>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</si>
  <si>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</si>
  <si>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</si>
  <si>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</si>
  <si>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</si>
  <si>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</si>
  <si>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</si>
  <si>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</si>
  <si>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</si>
  <si>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</si>
  <si>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</si>
  <si>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</si>
  <si>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</si>
  <si>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</si>
  <si>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</si>
  <si>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</si>
  <si>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</si>
  <si>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</si>
  <si>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</si>
  <si>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</si>
  <si>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</si>
  <si>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</si>
  <si>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</si>
  <si>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</si>
  <si>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</si>
  <si>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</si>
  <si>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</si>
  <si>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</si>
  <si>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</si>
  <si>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</si>
  <si>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</si>
  <si>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</si>
  <si>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</si>
  <si>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</si>
  <si>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</si>
  <si>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</si>
  <si>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</si>
  <si>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</si>
  <si>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</si>
  <si>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</si>
  <si>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</si>
  <si>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</si>
  <si>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</si>
  <si>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</si>
  <si>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</si>
  <si>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</si>
  <si>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</si>
  <si>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</si>
  <si>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</si>
  <si>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</si>
  <si>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</si>
  <si>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</si>
  <si>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</si>
  <si>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</si>
  <si>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</si>
  <si>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</si>
  <si>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</si>
  <si>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</si>
  <si>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</si>
  <si>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</si>
  <si>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</si>
  <si>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</si>
  <si>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</si>
  <si>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</si>
  <si>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</si>
  <si>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</si>
  <si>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</si>
  <si>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</si>
  <si>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</si>
  <si>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</si>
  <si>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</si>
  <si>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</si>
  <si>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</si>
  <si>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</si>
  <si>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</si>
  <si>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</si>
  <si>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</si>
  <si>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</si>
  <si>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</si>
  <si>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</si>
  <si>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</si>
  <si>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</si>
  <si>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</si>
  <si>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</si>
  <si>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</si>
  <si>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</si>
  <si>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</si>
  <si>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</si>
  <si>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</si>
  <si>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</si>
  <si>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</si>
  <si>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</si>
  <si>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</si>
  <si>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</si>
  <si>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</si>
  <si>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</si>
  <si>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</si>
  <si>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</si>
  <si>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</si>
  <si>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</si>
  <si>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</si>
  <si>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</si>
  <si>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</si>
  <si>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</si>
  <si>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</si>
  <si>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</si>
  <si>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</si>
  <si>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</si>
  <si>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</si>
  <si>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</si>
  <si>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</si>
  <si>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</si>
  <si>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</si>
  <si>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</si>
  <si>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</si>
  <si>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</si>
  <si>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</si>
  <si>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</si>
  <si>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</si>
  <si>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</si>
  <si>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</si>
  <si>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</si>
  <si>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</si>
  <si>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</si>
  <si>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</si>
  <si>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</si>
  <si>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</si>
  <si>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</si>
  <si>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</si>
  <si>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</si>
  <si>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</si>
  <si>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</si>
  <si>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</si>
  <si>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</si>
  <si>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</si>
  <si>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</si>
  <si>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</si>
  <si>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</si>
  <si>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</si>
  <si>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</si>
  <si>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</si>
  <si>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</si>
  <si>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</si>
  <si>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</si>
  <si>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</si>
  <si>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</si>
  <si>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</si>
  <si>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</si>
  <si>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</si>
  <si>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</si>
  <si>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</si>
  <si>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</si>
  <si>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</si>
  <si>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</si>
  <si>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</si>
  <si>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</si>
  <si>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</si>
  <si>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</si>
  <si>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</si>
  <si>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</si>
  <si>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</si>
  <si>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</si>
  <si>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</si>
  <si>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</si>
  <si>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</si>
  <si>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</si>
  <si>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</si>
  <si>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</si>
  <si>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</si>
  <si>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</si>
  <si>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</si>
  <si>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</si>
  <si>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</si>
  <si>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</si>
  <si>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</si>
  <si>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</si>
  <si>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</si>
  <si>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</si>
  <si>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</si>
  <si>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</si>
  <si>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</si>
  <si>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</si>
  <si>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</si>
  <si>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</si>
  <si>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</si>
  <si>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</si>
  <si>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</si>
  <si>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</si>
  <si>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</si>
  <si>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</si>
  <si>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</si>
  <si>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</si>
  <si>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</si>
  <si>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</si>
  <si>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</si>
  <si>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</si>
  <si>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</si>
  <si>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</si>
  <si>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</si>
  <si>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</si>
  <si>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</si>
  <si>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</si>
  <si>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</si>
  <si>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</si>
  <si>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</si>
  <si>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</si>
  <si>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</si>
  <si>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</si>
  <si>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</si>
  <si>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</si>
  <si>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</si>
  <si>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</si>
  <si>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</si>
  <si>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</si>
  <si>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</si>
  <si>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</si>
  <si>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</si>
  <si>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</si>
  <si>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</si>
  <si>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</si>
  <si>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</si>
  <si>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</si>
  <si>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</si>
  <si>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</si>
  <si>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</si>
  <si>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</si>
  <si>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</si>
  <si>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</si>
  <si>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</si>
  <si>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</si>
  <si>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</si>
  <si>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</si>
  <si>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</si>
  <si>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</si>
  <si>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</si>
  <si>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</si>
  <si>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</si>
  <si>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</si>
  <si>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</si>
  <si>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</si>
  <si>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</si>
  <si>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</si>
  <si>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</si>
  <si>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</si>
  <si>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</si>
  <si>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</si>
  <si>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</si>
  <si>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</si>
  <si>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</si>
  <si>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</si>
  <si>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</si>
  <si>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</si>
  <si>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</si>
  <si>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</si>
  <si>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</si>
  <si>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</si>
  <si>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</si>
  <si>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</si>
  <si>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</si>
  <si>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</si>
  <si>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</si>
  <si>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</si>
  <si>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</si>
  <si>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</si>
  <si>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</si>
  <si>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</si>
  <si>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</si>
  <si>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</si>
  <si>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</si>
  <si>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</si>
  <si>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</si>
  <si>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</si>
  <si>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</si>
  <si>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</si>
  <si>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</si>
  <si>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</si>
  <si>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</si>
  <si>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</si>
  <si>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</si>
  <si>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</si>
  <si>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</si>
  <si>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</si>
  <si>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</si>
  <si>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</si>
  <si>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</si>
  <si>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</si>
  <si>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</si>
  <si>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</si>
  <si>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</si>
  <si>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</si>
  <si>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</si>
  <si>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</si>
  <si>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</si>
  <si>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</si>
  <si>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</si>
  <si>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</si>
  <si>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</si>
  <si>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</si>
  <si>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</si>
  <si>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</si>
  <si>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</si>
  <si>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</si>
  <si>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</si>
  <si>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</si>
  <si>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</si>
  <si>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</si>
  <si>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</si>
  <si>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</si>
  <si>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</si>
  <si>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</si>
  <si>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</si>
  <si>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</si>
  <si>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</si>
  <si>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</si>
  <si>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</si>
  <si>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</si>
  <si>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</si>
  <si>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</si>
  <si>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</si>
  <si>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</si>
  <si>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</si>
  <si>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</si>
  <si>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</si>
  <si>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</si>
  <si>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</si>
  <si>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</si>
  <si>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</si>
  <si>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</si>
  <si>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</si>
  <si>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</si>
  <si>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</si>
  <si>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</si>
  <si>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</si>
  <si>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</si>
  <si>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</si>
  <si>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</si>
  <si>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</si>
  <si>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</si>
  <si>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</si>
  <si>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</si>
  <si>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</si>
  <si>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</si>
  <si>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</si>
  <si>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</si>
  <si>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</si>
  <si>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</si>
  <si>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</si>
  <si>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</si>
  <si>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</si>
  <si>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</si>
  <si>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</si>
  <si>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</si>
  <si>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</si>
  <si>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</si>
  <si>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</si>
  <si>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</si>
  <si>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</si>
  <si>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</si>
  <si>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</si>
  <si>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</si>
  <si>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</si>
  <si>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</si>
  <si>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</si>
  <si>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</si>
  <si>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</si>
  <si>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</si>
  <si>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</si>
  <si>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</si>
  <si>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</si>
  <si>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</si>
  <si>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</si>
  <si>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</si>
  <si>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</si>
  <si>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</si>
  <si>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</si>
  <si>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</si>
  <si>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</si>
  <si>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</si>
  <si>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</si>
  <si>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</si>
  <si>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</si>
  <si>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</si>
  <si>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</si>
  <si>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</si>
  <si>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</si>
  <si>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</si>
  <si>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</si>
  <si>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</si>
  <si>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</si>
  <si>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</si>
  <si>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</si>
  <si>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</si>
  <si>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</si>
  <si>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</si>
  <si>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</si>
  <si>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</si>
  <si>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</si>
  <si>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</si>
  <si>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</si>
  <si>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</si>
  <si>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</si>
  <si>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</si>
  <si>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</si>
  <si>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</si>
  <si>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</si>
  <si>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</si>
  <si>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</si>
  <si>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</si>
  <si>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</si>
  <si>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</si>
  <si>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</si>
  <si>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</si>
  <si>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</si>
  <si>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</si>
  <si>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</si>
  <si>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</si>
  <si>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</si>
  <si>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</si>
  <si>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</si>
  <si>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</si>
  <si>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</si>
  <si>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</si>
  <si>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</si>
  <si>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</si>
  <si>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</si>
  <si>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</si>
  <si>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</si>
  <si>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</si>
  <si>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</si>
  <si>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</si>
  <si>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</si>
  <si>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</si>
  <si>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</si>
  <si>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</si>
  <si>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</si>
  <si>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</si>
  <si>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</si>
  <si>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</si>
  <si>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</si>
  <si>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</si>
  <si>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</si>
  <si>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</si>
  <si>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</si>
  <si>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</si>
  <si>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</si>
  <si>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</si>
  <si>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</si>
  <si>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</si>
  <si>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</si>
  <si>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</si>
  <si>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</si>
  <si>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</si>
  <si>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</si>
  <si>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</si>
  <si>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</si>
  <si>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</si>
  <si>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</si>
  <si>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</si>
  <si>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</si>
  <si>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</si>
  <si>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</si>
  <si>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</si>
  <si>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</si>
  <si>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</si>
  <si>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</si>
  <si>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</si>
  <si>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</si>
  <si>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</si>
  <si>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</si>
  <si>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</si>
  <si>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</si>
  <si>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</si>
  <si>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</si>
  <si>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</si>
  <si>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</si>
  <si>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</si>
  <si>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</si>
  <si>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</si>
  <si>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</si>
  <si>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</si>
  <si>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</si>
  <si>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</si>
  <si>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</si>
  <si>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</si>
  <si>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</si>
  <si>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</si>
  <si>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</si>
  <si>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</si>
  <si>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</si>
  <si>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</si>
  <si>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</si>
  <si>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</si>
  <si>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</si>
  <si>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</si>
  <si>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</si>
  <si>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</si>
  <si>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</si>
  <si>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</si>
  <si>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</si>
  <si>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</si>
  <si>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</si>
  <si>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</si>
  <si>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</si>
  <si>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</si>
  <si>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</si>
  <si>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</si>
  <si>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</si>
  <si>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</si>
  <si>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</si>
  <si>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</si>
  <si>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</si>
  <si>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</si>
  <si>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</si>
  <si>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</si>
  <si>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</si>
  <si>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</si>
  <si>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</si>
  <si>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</si>
  <si>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</si>
  <si>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</si>
  <si>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</si>
  <si>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</si>
  <si>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</si>
  <si>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</si>
  <si>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</si>
  <si>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</si>
  <si>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</si>
  <si>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</si>
  <si>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</si>
  <si>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</si>
  <si>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</si>
  <si>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</si>
  <si>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</si>
  <si>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</si>
  <si>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</si>
  <si>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</si>
  <si>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</si>
  <si>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</si>
  <si>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</si>
  <si>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</si>
  <si>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</si>
  <si>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</si>
  <si>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</si>
  <si>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</si>
  <si>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</si>
  <si>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</si>
  <si>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</si>
  <si>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</si>
  <si>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</si>
  <si>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</si>
  <si>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</si>
  <si>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</si>
  <si>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</si>
  <si>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</si>
  <si>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</si>
  <si>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</si>
  <si>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</si>
  <si>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</si>
  <si>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</si>
  <si>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</si>
  <si>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</si>
  <si>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</si>
  <si>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</si>
  <si>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</si>
  <si>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</si>
  <si>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</si>
  <si>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</si>
  <si>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</si>
  <si>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</si>
  <si>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</si>
  <si>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</si>
  <si>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</si>
  <si>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</si>
  <si>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</si>
  <si>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</si>
  <si>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</si>
  <si>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</si>
  <si>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</si>
  <si>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</si>
  <si>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</si>
  <si>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</si>
  <si>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</si>
  <si>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</si>
  <si>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</si>
  <si>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</si>
  <si>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</si>
  <si>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</si>
  <si>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</si>
  <si>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</si>
  <si>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</si>
  <si>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</si>
  <si>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</si>
  <si>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</si>
  <si>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</si>
  <si>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</si>
  <si>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</si>
  <si>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</si>
  <si>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</si>
  <si>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</si>
  <si>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</si>
  <si>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</si>
  <si>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</si>
  <si>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</si>
  <si>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</si>
  <si>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</si>
  <si>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</si>
  <si>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</si>
  <si>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</si>
  <si>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</si>
  <si>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</si>
  <si>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</si>
  <si>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</si>
  <si>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</si>
  <si>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</si>
  <si>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</si>
  <si>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</si>
  <si>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</si>
  <si>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</si>
  <si>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</si>
  <si>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</si>
  <si>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</si>
  <si>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</si>
  <si>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</si>
  <si>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</si>
  <si>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</si>
  <si>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</si>
  <si>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</si>
  <si>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</si>
  <si>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</si>
  <si>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</si>
  <si>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</si>
  <si>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</si>
  <si>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</si>
  <si>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</si>
  <si>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</si>
  <si>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</si>
  <si>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</si>
  <si>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</si>
  <si>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</si>
  <si>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</si>
  <si>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</si>
  <si>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</si>
  <si>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</si>
  <si>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</si>
  <si>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</si>
  <si>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</si>
  <si>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</si>
  <si>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</si>
  <si>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</si>
  <si>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</si>
  <si>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</si>
  <si>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</si>
  <si>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</si>
  <si>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</si>
  <si>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</si>
  <si>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</si>
  <si>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</si>
  <si>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</si>
  <si>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</si>
  <si>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</si>
  <si>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</si>
  <si>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</si>
  <si>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</si>
  <si>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</si>
  <si>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</si>
  <si>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</si>
  <si>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</si>
  <si>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</si>
  <si>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</si>
  <si>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</si>
  <si>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</si>
  <si>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</si>
  <si>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</si>
  <si>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</si>
  <si>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</si>
  <si>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</si>
  <si>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</si>
  <si>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</si>
  <si>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</si>
  <si>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</si>
  <si>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</si>
  <si>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</si>
  <si>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</si>
  <si>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</si>
  <si>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</si>
  <si>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</si>
  <si>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</si>
  <si>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</si>
  <si>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</si>
  <si>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</si>
  <si>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</si>
  <si>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</si>
  <si>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</si>
  <si>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</si>
  <si>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</si>
  <si>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</si>
  <si>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</si>
  <si>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</si>
  <si>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</si>
  <si>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</si>
  <si>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</si>
  <si>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</si>
  <si>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</si>
  <si>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</si>
  <si>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</si>
  <si>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</si>
  <si>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</si>
  <si>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</si>
  <si>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</si>
  <si>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</si>
  <si>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</si>
  <si>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</si>
  <si>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</si>
  <si>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</si>
  <si>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</si>
  <si>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</si>
  <si>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</si>
  <si>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</si>
  <si>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</si>
  <si>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</si>
  <si>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</si>
  <si>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</si>
  <si>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</si>
  <si>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</si>
  <si>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</si>
  <si>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</si>
  <si>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</si>
  <si>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</si>
  <si>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</si>
  <si>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</si>
  <si>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</si>
  <si>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</si>
  <si>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</si>
  <si>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</si>
  <si>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</si>
  <si>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</si>
  <si>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</si>
  <si>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</si>
  <si>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</si>
  <si>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</si>
  <si>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</si>
  <si>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</si>
  <si>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</si>
  <si>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</si>
  <si>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</si>
  <si>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</si>
  <si>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</si>
  <si>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</si>
  <si>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</si>
  <si>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</si>
  <si>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</si>
  <si>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</si>
  <si>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</si>
  <si>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</si>
  <si>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</si>
  <si>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</si>
  <si>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</si>
  <si>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</si>
  <si>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</si>
  <si>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</si>
  <si>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</si>
  <si>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</si>
  <si>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</si>
  <si>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</si>
  <si>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</si>
  <si>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</si>
  <si>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</si>
  <si>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</si>
  <si>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</si>
  <si>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</si>
  <si>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</si>
  <si>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</si>
  <si>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</si>
  <si>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</si>
  <si>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</si>
  <si>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</si>
  <si>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</si>
  <si>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</si>
  <si>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</si>
  <si>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</si>
  <si>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</si>
  <si>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</si>
  <si>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</si>
  <si>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</si>
  <si>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</si>
  <si>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</si>
  <si>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</si>
  <si>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</si>
  <si>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</si>
  <si>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</si>
  <si>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</si>
  <si>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</si>
  <si>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</si>
  <si>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</si>
  <si>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</si>
  <si>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</si>
  <si>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</si>
  <si>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</si>
  <si>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</si>
  <si>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</si>
  <si>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</si>
  <si>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</si>
  <si>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</si>
  <si>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</si>
  <si>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</si>
  <si>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</si>
  <si>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</si>
  <si>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</si>
  <si>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</si>
  <si>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</si>
  <si>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</si>
  <si>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</si>
  <si>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</si>
  <si>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</si>
  <si>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</si>
  <si>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</si>
  <si>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</si>
  <si>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</si>
  <si>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</si>
  <si>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</si>
  <si>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</si>
  <si>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</si>
  <si>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</si>
  <si>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</si>
  <si>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</si>
  <si>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</si>
  <si>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</si>
  <si>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</si>
  <si>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</si>
  <si>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</si>
  <si>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</si>
  <si>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</si>
  <si>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</si>
  <si>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</si>
  <si>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</si>
  <si>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</si>
  <si>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</si>
  <si>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</si>
  <si>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</si>
  <si>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</si>
  <si>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</si>
  <si>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</si>
  <si>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</si>
  <si>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</si>
  <si>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</si>
  <si>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</si>
  <si>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</si>
  <si>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</si>
  <si>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</si>
  <si>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</si>
  <si>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</si>
  <si>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</si>
  <si>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</si>
  <si>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</si>
  <si>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</si>
  <si>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</si>
  <si>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</si>
  <si>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</si>
  <si>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</si>
  <si>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</si>
  <si>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</si>
  <si>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</si>
  <si>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</si>
  <si>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</si>
  <si>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</si>
  <si>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</si>
  <si>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</si>
  <si>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</si>
  <si>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</si>
  <si>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</si>
  <si>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</si>
  <si>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</si>
  <si>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</si>
  <si>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</si>
  <si>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</si>
  <si>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</si>
  <si>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</si>
  <si>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</si>
  <si>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</si>
  <si>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</si>
  <si>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</si>
  <si>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</si>
  <si>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</si>
  <si>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</si>
  <si>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</si>
  <si>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</si>
  <si>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</si>
  <si>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</si>
  <si>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</si>
  <si>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</si>
  <si>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</si>
  <si>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</si>
  <si>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</si>
  <si>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</si>
  <si>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</si>
  <si>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</si>
  <si>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</si>
  <si>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</si>
  <si>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</si>
  <si>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</si>
  <si>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</si>
  <si>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</si>
  <si>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</si>
  <si>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</si>
  <si>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</si>
  <si>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</si>
  <si>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</si>
  <si>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</si>
  <si>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</si>
  <si>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</si>
  <si>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</si>
  <si>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</si>
  <si>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</si>
  <si>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</si>
  <si>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</si>
  <si>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</si>
  <si>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</si>
  <si>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</si>
  <si>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</si>
  <si>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</si>
  <si>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</si>
  <si>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</si>
  <si>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</si>
  <si>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</si>
  <si>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</si>
  <si>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</si>
  <si>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</si>
  <si>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</si>
  <si>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</si>
  <si>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</si>
  <si>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</si>
  <si>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</si>
  <si>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</si>
  <si>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</si>
  <si>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</si>
  <si>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</si>
  <si>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</si>
  <si>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</si>
  <si>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</si>
  <si>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</si>
  <si>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</si>
  <si>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</si>
  <si>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</si>
  <si>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</si>
  <si>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</si>
  <si>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</si>
  <si>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</si>
  <si>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</si>
  <si>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</si>
  <si>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</si>
  <si>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</si>
  <si>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</si>
  <si>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</si>
  <si>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</si>
  <si>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</si>
  <si>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</si>
  <si>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</si>
  <si>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</si>
  <si>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</si>
  <si>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</si>
  <si>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</si>
  <si>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</si>
  <si>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</si>
  <si>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</si>
  <si>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</si>
  <si>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</si>
  <si>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</si>
  <si>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</si>
  <si>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</si>
  <si>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</si>
  <si>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</si>
  <si>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</si>
  <si>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</si>
  <si>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</si>
  <si>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</si>
  <si>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</si>
  <si>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</si>
  <si>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</si>
  <si>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</si>
  <si>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</si>
  <si>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</si>
  <si>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</si>
  <si>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</si>
  <si>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</si>
  <si>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</si>
  <si>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</si>
  <si>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</si>
  <si>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</si>
  <si>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</si>
  <si>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</si>
  <si>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</si>
  <si>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</si>
  <si>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</si>
  <si>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</si>
  <si>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</si>
  <si>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</si>
  <si>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</si>
  <si>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</si>
  <si>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</si>
  <si>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</si>
  <si>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</si>
  <si>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</si>
  <si>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</si>
  <si>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</si>
  <si>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</si>
  <si>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</si>
  <si>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</si>
  <si>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</si>
  <si>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</si>
  <si>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</si>
  <si>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</si>
  <si>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</si>
  <si>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</si>
  <si>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</si>
  <si>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</si>
  <si>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</si>
  <si>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</si>
  <si>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</si>
  <si>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</si>
  <si>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</si>
  <si>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</si>
  <si>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</si>
  <si>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</si>
  <si>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</si>
  <si>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</si>
  <si>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</si>
  <si>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</si>
  <si>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</si>
  <si>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</si>
  <si>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</si>
  <si>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</si>
  <si>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</si>
  <si>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</si>
  <si>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</si>
  <si>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</si>
  <si>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</si>
  <si>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</si>
  <si>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</si>
  <si>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</si>
  <si>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</si>
  <si>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</si>
  <si>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</si>
  <si>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</si>
  <si>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</si>
  <si>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</si>
  <si>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</si>
  <si>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</si>
  <si>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</si>
  <si>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</si>
  <si>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</si>
  <si>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</si>
  <si>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</si>
  <si>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</si>
  <si>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</si>
  <si>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</si>
  <si>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</si>
  <si>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</si>
  <si>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</si>
  <si>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</si>
  <si>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</si>
  <si>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</si>
  <si>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</si>
  <si>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</si>
  <si>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</si>
  <si>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</si>
  <si>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</si>
  <si>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</si>
  <si>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</si>
  <si>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</si>
  <si>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</si>
  <si>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</si>
  <si>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</si>
  <si>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</si>
  <si>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</si>
  <si>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</si>
  <si>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</si>
  <si>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</si>
  <si>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</si>
  <si>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</si>
  <si>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</si>
  <si>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</si>
  <si>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</si>
  <si>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</si>
  <si>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</si>
  <si>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</si>
  <si>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</si>
  <si>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</si>
  <si>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</si>
  <si>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</si>
  <si>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</si>
  <si>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</si>
  <si>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</si>
  <si>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</si>
  <si>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</si>
  <si>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</si>
  <si>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</si>
  <si>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</si>
  <si>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</si>
  <si>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</si>
  <si>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</si>
  <si>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</si>
  <si>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</si>
  <si>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</si>
  <si>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</si>
  <si>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</si>
  <si>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</si>
  <si>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</si>
  <si>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</si>
  <si>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</si>
  <si>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</si>
  <si>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</si>
  <si>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</si>
  <si>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</si>
  <si>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</si>
  <si>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</si>
  <si>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</si>
  <si>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</si>
  <si>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</si>
  <si>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</si>
  <si>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</si>
  <si>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</si>
  <si>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</si>
  <si>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</si>
  <si>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</si>
  <si>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</si>
  <si>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</si>
  <si>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</si>
  <si>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</si>
  <si>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</si>
  <si>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</si>
  <si>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</si>
  <si>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</si>
  <si>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</si>
  <si>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</si>
  <si>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</si>
  <si>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</si>
  <si>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</si>
  <si>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</si>
  <si>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</si>
  <si>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</si>
  <si>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</si>
  <si>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</si>
  <si>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</si>
  <si>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</si>
  <si>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</si>
  <si>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</si>
  <si>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</si>
  <si>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</si>
  <si>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</si>
  <si>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</si>
  <si>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</si>
  <si>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</si>
  <si>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</si>
  <si>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</si>
  <si>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</si>
  <si>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</si>
  <si>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</si>
  <si>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</si>
  <si>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</si>
  <si>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</si>
  <si>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</si>
  <si>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</si>
  <si>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</si>
  <si>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</si>
  <si>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</si>
  <si>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</si>
  <si>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</si>
  <si>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</si>
  <si>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</si>
  <si>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</si>
  <si>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</si>
  <si>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</si>
  <si>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</si>
  <si>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</si>
  <si>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</si>
  <si>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</si>
  <si>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</si>
  <si>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</si>
  <si>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</si>
  <si>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</si>
  <si>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</si>
  <si>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</si>
  <si>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</si>
  <si>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</si>
  <si>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</si>
  <si>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</si>
  <si>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</si>
  <si>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</si>
  <si>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</si>
  <si>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</si>
  <si>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</si>
  <si>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</si>
  <si>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</si>
  <si>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</si>
  <si>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</si>
  <si>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</si>
  <si>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</si>
  <si>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</si>
  <si>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</si>
  <si>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</si>
  <si>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</si>
  <si>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</si>
  <si>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</si>
  <si>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</si>
  <si>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</si>
  <si>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</si>
  <si>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</si>
  <si>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</si>
  <si>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</si>
  <si>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</si>
  <si>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</si>
  <si>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</si>
  <si>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</si>
  <si>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</si>
  <si>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</si>
  <si>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</si>
  <si>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</si>
  <si>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</si>
  <si>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</si>
  <si>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</si>
  <si>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</si>
  <si>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</si>
  <si>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</si>
  <si>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</si>
  <si>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</si>
  <si>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</si>
  <si>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</si>
  <si>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</si>
  <si>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</si>
  <si>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</si>
  <si>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</si>
  <si>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</si>
  <si>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</si>
  <si>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</si>
  <si>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</si>
  <si>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</si>
  <si>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</si>
  <si>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</si>
  <si>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</si>
  <si>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</si>
  <si>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</si>
  <si>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</si>
  <si>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</si>
  <si>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</si>
  <si>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</si>
  <si>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</si>
  <si>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</si>
  <si>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</si>
  <si>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</si>
  <si>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</si>
  <si>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</si>
  <si>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</si>
  <si>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</si>
  <si>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</si>
  <si>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</si>
  <si>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</si>
  <si>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</si>
  <si>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</si>
  <si>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</si>
  <si>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</si>
  <si>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</si>
  <si>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</si>
  <si>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</si>
  <si>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</si>
  <si>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</si>
  <si>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</si>
  <si>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</si>
  <si>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</si>
  <si>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</si>
  <si>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</si>
  <si>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</si>
  <si>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</si>
  <si>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</si>
  <si>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</si>
  <si>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</si>
  <si>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</si>
  <si>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</si>
  <si>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</si>
  <si>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</si>
  <si>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</si>
  <si>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</si>
  <si>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</si>
  <si>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</si>
  <si>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</si>
  <si>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</si>
  <si>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</si>
  <si>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</si>
  <si>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</si>
  <si>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</si>
  <si>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</si>
  <si>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</si>
  <si>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</si>
  <si>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</si>
  <si>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</si>
  <si>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</si>
  <si>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</si>
  <si>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</si>
  <si>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</si>
  <si>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</si>
  <si>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</si>
  <si>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</si>
  <si>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</si>
  <si>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</si>
  <si>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</si>
  <si>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</si>
  <si>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</si>
  <si>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</si>
  <si>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</si>
  <si>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</si>
  <si>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</si>
  <si>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</si>
  <si>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</si>
  <si>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</si>
  <si>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</si>
  <si>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</si>
  <si>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</si>
  <si>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</si>
  <si>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</si>
  <si>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</si>
  <si>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</si>
  <si>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</si>
  <si>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</si>
  <si>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</si>
  <si>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</si>
  <si>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</si>
  <si>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</si>
  <si>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</si>
  <si>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</si>
  <si>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</si>
  <si>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</si>
  <si>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</si>
  <si>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</si>
  <si>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</si>
  <si>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</si>
  <si>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</si>
  <si>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</si>
  <si>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</si>
  <si>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</si>
  <si>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</si>
  <si>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</si>
  <si>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</si>
  <si>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</si>
  <si>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</si>
  <si>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</si>
  <si>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</si>
  <si>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</si>
  <si>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</si>
  <si>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</si>
  <si>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</si>
  <si>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</si>
  <si>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</si>
  <si>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</si>
  <si>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</si>
  <si>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</si>
  <si>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</si>
  <si>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</si>
  <si>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</si>
  <si>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</si>
  <si>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</si>
  <si>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</si>
  <si>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</si>
  <si>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</si>
  <si>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</si>
  <si>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</si>
  <si>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</si>
  <si>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</si>
  <si>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</si>
  <si>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</si>
  <si>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</si>
  <si>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</si>
  <si>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</si>
  <si>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</si>
  <si>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</si>
  <si>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</si>
  <si>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</si>
  <si>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</si>
  <si>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</si>
  <si>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</si>
  <si>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</si>
  <si>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</si>
  <si>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</si>
  <si>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</si>
  <si>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</si>
  <si>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</si>
  <si>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</si>
  <si>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</si>
  <si>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</si>
  <si>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</si>
  <si>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</si>
  <si>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</si>
  <si>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</si>
  <si>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</si>
  <si>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</si>
  <si>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</si>
  <si>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</si>
  <si>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</si>
  <si>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</si>
  <si>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</si>
  <si>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</si>
  <si>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</si>
  <si>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</si>
  <si>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</si>
  <si>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</si>
  <si>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</si>
  <si>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</si>
  <si>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</si>
  <si>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</si>
  <si>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</si>
  <si>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</si>
  <si>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</si>
  <si>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</si>
  <si>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</si>
  <si>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</si>
  <si>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</si>
  <si>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</si>
  <si>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</si>
  <si>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</si>
  <si>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</si>
  <si>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</si>
  <si>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</si>
  <si>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</si>
  <si>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</si>
  <si>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</si>
  <si>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</si>
  <si>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</si>
  <si>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</si>
  <si>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</si>
  <si>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</si>
  <si>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</si>
  <si>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</si>
  <si>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</si>
  <si>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</si>
  <si>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</si>
  <si>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</si>
  <si>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</si>
  <si>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</si>
  <si>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</si>
  <si>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</si>
  <si>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</si>
  <si>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</si>
  <si>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</si>
  <si>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</si>
  <si>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</si>
  <si>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</si>
  <si>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</si>
  <si>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</si>
  <si>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</si>
  <si>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</si>
  <si>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</si>
  <si>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</si>
  <si>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</si>
  <si>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</si>
  <si>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</si>
  <si>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</si>
  <si>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</si>
  <si>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</si>
  <si>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</si>
  <si>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</si>
  <si>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</si>
  <si>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</si>
  <si>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</si>
  <si>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</si>
  <si>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</si>
  <si>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</si>
  <si>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</si>
  <si>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</si>
  <si>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</si>
  <si>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</si>
  <si>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</si>
  <si>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</si>
  <si>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</si>
  <si>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</si>
  <si>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</si>
  <si>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</si>
  <si>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</si>
  <si>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</si>
  <si>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</si>
  <si>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</si>
  <si>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</si>
  <si>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</si>
  <si>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</si>
  <si>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</si>
  <si>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</si>
  <si>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</si>
  <si>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</si>
  <si>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</si>
  <si>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</si>
  <si>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</si>
  <si>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</si>
  <si>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</si>
  <si>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</si>
  <si>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</si>
  <si>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</si>
  <si>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</si>
  <si>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</si>
  <si>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</si>
  <si>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</si>
  <si>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</si>
  <si>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</si>
  <si>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</si>
  <si>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</si>
  <si>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</si>
  <si>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</si>
  <si>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</si>
  <si>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</si>
  <si>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</si>
  <si>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</si>
  <si>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</si>
  <si>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</si>
  <si>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</si>
  <si>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</si>
  <si>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</si>
  <si>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</si>
  <si>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</si>
  <si>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</si>
  <si>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</si>
  <si>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</si>
  <si>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</si>
  <si>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</si>
  <si>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</si>
  <si>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</si>
  <si>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</si>
  <si>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</si>
  <si>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</si>
  <si>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</si>
  <si>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</si>
  <si>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</si>
  <si>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</si>
  <si>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</si>
  <si>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</si>
  <si>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</si>
  <si>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</si>
  <si>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</si>
  <si>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</si>
  <si>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</si>
  <si>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</si>
  <si>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</si>
  <si>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</si>
  <si>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</si>
  <si>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</si>
  <si>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</si>
  <si>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</si>
  <si>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</si>
  <si>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</si>
  <si>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</si>
  <si>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</si>
  <si>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</si>
  <si>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</si>
  <si>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</si>
  <si>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</si>
  <si>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</si>
  <si>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</si>
  <si>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</si>
  <si>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</si>
  <si>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</si>
  <si>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</si>
  <si>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</si>
  <si>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</si>
  <si>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</si>
  <si>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</si>
  <si>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</si>
  <si>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</si>
  <si>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</si>
  <si>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</si>
  <si>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</si>
  <si>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</si>
  <si>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</si>
  <si>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</si>
  <si>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</si>
  <si>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</si>
  <si>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</si>
  <si>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</si>
  <si>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</si>
  <si>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</si>
  <si>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</si>
  <si>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</si>
  <si>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</si>
  <si>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</si>
  <si>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</si>
  <si>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</si>
  <si>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</si>
  <si>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</si>
  <si>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</si>
  <si>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</si>
  <si>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</si>
  <si>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</si>
  <si>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</si>
  <si>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</si>
  <si>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</si>
  <si>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</si>
  <si>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</si>
  <si>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</si>
  <si>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</si>
  <si>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</si>
  <si>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</si>
  <si>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</si>
  <si>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</si>
  <si>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</si>
  <si>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</si>
  <si>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</si>
  <si>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</si>
  <si>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</si>
  <si>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</si>
  <si>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</si>
  <si>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</si>
  <si>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</si>
  <si>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</si>
  <si>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</si>
  <si>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</si>
  <si>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</si>
  <si>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</si>
  <si>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</si>
  <si>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</si>
  <si>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</si>
  <si>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</si>
  <si>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</si>
  <si>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</si>
  <si>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</si>
  <si>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</si>
  <si>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</si>
  <si>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</si>
  <si>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</si>
  <si>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</si>
  <si>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</si>
  <si>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</si>
  <si>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</si>
  <si>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</si>
  <si>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</si>
  <si>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</si>
  <si>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</si>
  <si>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</si>
  <si>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</si>
  <si>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</si>
  <si>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</si>
  <si>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</si>
  <si>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</si>
  <si>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</si>
  <si>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</si>
  <si>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</si>
  <si>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</si>
  <si>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</si>
  <si>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</si>
  <si>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</si>
  <si>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</si>
  <si>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</si>
  <si>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</si>
  <si>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</si>
  <si>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</si>
  <si>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</si>
  <si>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</si>
  <si>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</si>
  <si>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</si>
  <si>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</si>
  <si>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</si>
  <si>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</si>
  <si>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</si>
  <si>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</si>
  <si>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</si>
  <si>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</si>
  <si>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</si>
  <si>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</si>
  <si>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</si>
  <si>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</si>
  <si>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</si>
  <si>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</si>
  <si>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</si>
  <si>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</si>
  <si>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</si>
  <si>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</si>
  <si>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</si>
  <si>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</si>
  <si>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</si>
  <si>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</si>
  <si>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</si>
  <si>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</si>
  <si>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</si>
  <si>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</si>
  <si>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</si>
  <si>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</si>
  <si>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</si>
  <si>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</si>
  <si>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</si>
  <si>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</si>
  <si>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</si>
  <si>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</si>
  <si>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</si>
  <si>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</si>
  <si>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</si>
  <si>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</si>
  <si>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</si>
  <si>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</si>
  <si>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</si>
  <si>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</si>
  <si>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</si>
  <si>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</si>
  <si>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</si>
  <si>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</si>
  <si>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</si>
  <si>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</si>
  <si>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</si>
  <si>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</si>
  <si>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</si>
  <si>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</si>
  <si>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</si>
  <si>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</si>
  <si>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</si>
  <si>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</si>
  <si>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</si>
  <si>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</si>
  <si>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</si>
  <si>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</si>
  <si>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</si>
  <si>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</si>
  <si>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</si>
  <si>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</si>
  <si>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</si>
  <si>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</si>
  <si>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</si>
  <si>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</si>
  <si>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</si>
  <si>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</si>
  <si>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</si>
  <si>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</si>
  <si>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</si>
  <si>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</si>
  <si>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</si>
  <si>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</si>
  <si>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</si>
  <si>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</si>
  <si>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</si>
  <si>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</si>
  <si>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</si>
  <si>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</si>
  <si>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</si>
  <si>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</si>
  <si>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</si>
  <si>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</si>
  <si>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</si>
  <si>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</si>
  <si>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</si>
  <si>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</si>
  <si>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</si>
  <si>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</si>
  <si>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</si>
  <si>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</si>
  <si>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</si>
  <si>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</si>
  <si>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</si>
  <si>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</si>
  <si>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</si>
  <si>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</si>
  <si>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</si>
  <si>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</si>
  <si>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</si>
  <si>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</si>
  <si>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</si>
  <si>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</si>
  <si>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</si>
  <si>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</si>
  <si>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</si>
  <si>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</si>
  <si>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</si>
  <si>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</si>
  <si>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</si>
  <si>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</si>
  <si>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</si>
  <si>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</si>
  <si>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</si>
  <si>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</si>
  <si>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</si>
  <si>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</si>
  <si>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</si>
  <si>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</si>
  <si>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</si>
  <si>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</si>
  <si>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</si>
  <si>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</si>
  <si>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</si>
  <si>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</si>
  <si>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</si>
  <si>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</si>
  <si>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</si>
  <si>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</si>
  <si>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</si>
  <si>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</si>
  <si>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</si>
  <si>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</si>
  <si>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</si>
  <si>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</si>
  <si>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</si>
  <si>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</si>
  <si>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</si>
  <si>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</si>
  <si>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</si>
  <si>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</si>
  <si>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</si>
  <si>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</si>
  <si>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</si>
  <si>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</si>
  <si>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</si>
  <si>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</si>
  <si>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</si>
  <si>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</si>
  <si>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</si>
  <si>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</si>
  <si>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</si>
  <si>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</si>
  <si>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</si>
  <si>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</si>
  <si>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</si>
  <si>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</si>
  <si>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</si>
  <si>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</si>
  <si>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</si>
  <si>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</si>
  <si>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</si>
  <si>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</si>
  <si>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</si>
  <si>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</si>
  <si>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</si>
  <si>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</si>
  <si>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</si>
  <si>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</si>
  <si>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</si>
  <si>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</si>
  <si>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</si>
  <si>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</si>
  <si>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</si>
  <si>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</si>
  <si>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</si>
  <si>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</si>
  <si>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</si>
  <si>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</si>
  <si>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</si>
  <si>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</si>
  <si>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</si>
  <si>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</si>
  <si>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</si>
  <si>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</si>
  <si>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</si>
  <si>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</si>
  <si>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</si>
  <si>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</si>
  <si>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</si>
  <si>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</si>
  <si>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</si>
  <si>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</si>
  <si>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</si>
  <si>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</si>
  <si>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</si>
  <si>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</si>
  <si>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</si>
  <si>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</si>
  <si>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</si>
  <si>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</si>
  <si>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</si>
  <si>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</si>
  <si>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</si>
  <si>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</si>
  <si>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</si>
  <si>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</si>
  <si>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</si>
  <si>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</si>
  <si>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</si>
  <si>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</si>
  <si>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</si>
  <si>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</si>
  <si>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</si>
  <si>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</si>
  <si>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</si>
  <si>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</si>
  <si>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</si>
  <si>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</si>
  <si>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</si>
  <si>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</si>
  <si>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</si>
  <si>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</si>
  <si>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</si>
  <si>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</si>
  <si>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</si>
  <si>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</si>
  <si>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</si>
  <si>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</si>
  <si>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</si>
  <si>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</si>
  <si>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</si>
  <si>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</si>
  <si>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</si>
  <si>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</si>
  <si>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</si>
  <si>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</si>
  <si>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</si>
  <si>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</si>
  <si>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</si>
  <si>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</si>
  <si>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</si>
  <si>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</si>
  <si>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</si>
  <si>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</si>
  <si>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</si>
  <si>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</si>
  <si>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</si>
  <si>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</si>
  <si>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</si>
  <si>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</si>
  <si>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</si>
  <si>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</si>
  <si>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</si>
  <si>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</si>
  <si>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</si>
  <si>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</si>
  <si>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</si>
  <si>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</si>
  <si>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</si>
  <si>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</si>
  <si>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</si>
  <si>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</si>
  <si>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</si>
  <si>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</si>
  <si>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</si>
  <si>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</si>
  <si>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</si>
  <si>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</si>
  <si>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</si>
  <si>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</si>
  <si>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</si>
  <si>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</si>
  <si>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</si>
  <si>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</si>
  <si>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</si>
  <si>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</si>
  <si>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</si>
  <si>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</si>
  <si>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</si>
  <si>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</si>
  <si>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</si>
  <si>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</si>
  <si>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</si>
  <si>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</si>
  <si>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</si>
  <si>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</si>
  <si>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</si>
  <si>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</si>
  <si>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</si>
  <si>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</si>
  <si>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</si>
  <si>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</si>
  <si>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</si>
  <si>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</si>
  <si>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</si>
  <si>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</si>
  <si>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</si>
  <si>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</si>
  <si>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</si>
  <si>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</si>
  <si>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</si>
  <si>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</si>
  <si>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</si>
  <si>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</si>
  <si>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</si>
  <si>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</si>
  <si>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</si>
  <si>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</si>
  <si>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</si>
  <si>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</si>
  <si>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</si>
  <si>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</si>
  <si>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</si>
  <si>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</si>
  <si>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</si>
  <si>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</si>
  <si>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</si>
  <si>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</si>
  <si>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</si>
  <si>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</si>
  <si>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</si>
  <si>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</si>
  <si>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</si>
  <si>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</si>
  <si>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</si>
  <si>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</si>
  <si>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</si>
  <si>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</si>
  <si>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</si>
  <si>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</si>
  <si>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</si>
  <si>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</si>
  <si>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</si>
  <si>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</si>
  <si>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</si>
  <si>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</si>
  <si>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</si>
  <si>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</si>
  <si>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</si>
  <si>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</si>
  <si>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</si>
  <si>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</si>
  <si>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</si>
  <si>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</si>
  <si>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</si>
  <si>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</si>
  <si>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</si>
  <si>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</si>
  <si>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</si>
  <si>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</si>
  <si>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</si>
  <si>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</si>
  <si>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</si>
  <si>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</si>
  <si>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</si>
  <si>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</si>
  <si>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</si>
  <si>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</si>
  <si>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</si>
  <si>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</si>
  <si>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</si>
  <si>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</si>
  <si>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</si>
  <si>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</si>
  <si>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</si>
  <si>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</si>
  <si>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</si>
  <si>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</si>
  <si>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</si>
  <si>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</si>
  <si>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</si>
  <si>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</si>
  <si>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</si>
  <si>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</si>
  <si>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</si>
  <si>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</si>
  <si>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</si>
  <si>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</si>
  <si>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</si>
  <si>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</si>
  <si>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</si>
  <si>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</si>
  <si>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</si>
  <si>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</si>
  <si>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</si>
  <si>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</si>
  <si>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</si>
  <si>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</si>
  <si>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</si>
  <si>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</si>
  <si>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</si>
  <si>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</si>
  <si>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</si>
  <si>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</si>
  <si>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</si>
  <si>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</si>
  <si>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</si>
  <si>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</si>
  <si>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</si>
  <si>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</si>
  <si>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</si>
  <si>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</si>
  <si>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</si>
  <si>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</si>
  <si>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</si>
  <si>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</si>
  <si>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</si>
  <si>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</si>
  <si>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</si>
  <si>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</si>
  <si>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</si>
  <si>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</si>
  <si>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</si>
  <si>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</si>
  <si>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</si>
  <si>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</si>
  <si>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</si>
  <si>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</si>
  <si>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</si>
  <si>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</si>
  <si>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</si>
  <si>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</si>
  <si>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</si>
  <si>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</si>
  <si>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</si>
  <si>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</si>
  <si>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</si>
  <si>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</si>
  <si>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</si>
  <si>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</si>
  <si>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</si>
  <si>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</si>
  <si>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</si>
  <si>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</si>
  <si>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</si>
  <si>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</si>
  <si>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</si>
  <si>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</si>
  <si>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</si>
  <si>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</si>
  <si>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</si>
  <si>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</si>
  <si>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</si>
  <si>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</si>
  <si>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</si>
  <si>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</si>
  <si>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</si>
  <si>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</si>
  <si>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</si>
  <si>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</si>
  <si>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</si>
  <si>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</si>
  <si>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</si>
  <si>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</si>
  <si>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</si>
  <si>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</si>
  <si>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</si>
  <si>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</si>
  <si>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</si>
  <si>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</si>
  <si>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</si>
  <si>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</si>
  <si>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</si>
  <si>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</si>
  <si>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</si>
  <si>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</si>
  <si>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</si>
  <si>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</si>
  <si>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</si>
  <si>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</si>
  <si>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</si>
  <si>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</si>
  <si>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</si>
  <si>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</si>
  <si>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</si>
  <si>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</si>
  <si>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</si>
  <si>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</si>
  <si>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</si>
  <si>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</si>
  <si>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</si>
  <si>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</si>
  <si>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</si>
  <si>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</si>
  <si>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</si>
  <si>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</si>
  <si>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</si>
  <si>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</si>
  <si>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</si>
  <si>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</si>
  <si>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</si>
  <si>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</si>
  <si>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</si>
  <si>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</si>
  <si>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</si>
  <si>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</si>
  <si>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</si>
  <si>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</si>
  <si>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</si>
  <si>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</si>
  <si>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</si>
  <si>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</si>
  <si>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</si>
  <si>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</si>
  <si>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</si>
  <si>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</si>
  <si>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</si>
  <si>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</si>
  <si>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</si>
  <si>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</si>
  <si>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</si>
  <si>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</si>
  <si>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</si>
  <si>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</si>
  <si>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</si>
  <si>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</si>
  <si>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</si>
  <si>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</si>
  <si>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</si>
  <si>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</si>
  <si>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</si>
  <si>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</si>
  <si>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</si>
  <si>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</si>
  <si>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</si>
  <si>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</si>
  <si>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</si>
  <si>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</si>
  <si>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</si>
  <si>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</si>
  <si>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</si>
  <si>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</si>
  <si>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</si>
  <si>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</si>
  <si>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</si>
  <si>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</si>
  <si>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</si>
  <si>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</si>
  <si>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</si>
  <si>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</si>
  <si>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</si>
  <si>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</si>
  <si>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</si>
  <si>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</si>
  <si>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</si>
  <si>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</si>
  <si>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</si>
  <si>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</si>
  <si>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</si>
  <si>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</si>
  <si>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</si>
  <si>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</si>
  <si>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</si>
  <si>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</si>
  <si>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</si>
  <si>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</si>
  <si>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</si>
  <si>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</si>
  <si>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</si>
  <si>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</si>
  <si>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</si>
  <si>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</si>
  <si>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</si>
  <si>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</si>
  <si>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</si>
  <si>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</si>
  <si>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</si>
  <si>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</si>
  <si>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</si>
  <si>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</si>
  <si>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</si>
  <si>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</si>
  <si>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</si>
  <si>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</si>
  <si>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</si>
  <si>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</si>
  <si>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</si>
  <si>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</si>
  <si>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</si>
  <si>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</si>
  <si>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</si>
  <si>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</si>
  <si>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</si>
  <si>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</si>
  <si>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</si>
  <si>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</si>
  <si>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</si>
  <si>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</si>
  <si>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</si>
  <si>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</si>
  <si>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</si>
  <si>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</si>
  <si>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</si>
  <si>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</si>
  <si>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</si>
  <si>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</si>
  <si>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</si>
  <si>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</si>
  <si>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</si>
  <si>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</si>
  <si>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</si>
  <si>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</si>
  <si>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</si>
  <si>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</si>
  <si>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</si>
  <si>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</si>
  <si>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</si>
  <si>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</si>
  <si>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</si>
  <si>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</si>
  <si>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</si>
  <si>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</si>
  <si>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</si>
  <si>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</si>
  <si>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</si>
  <si>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</si>
  <si>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</si>
  <si>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</si>
  <si>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</si>
  <si>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</si>
  <si>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</si>
  <si>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</si>
  <si>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</si>
  <si>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</si>
  <si>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</si>
  <si>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</si>
  <si>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</si>
  <si>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</si>
  <si>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</si>
  <si>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</si>
  <si>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</si>
  <si>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</si>
  <si>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</si>
  <si>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</si>
  <si>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</si>
  <si>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</si>
  <si>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</si>
  <si>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</si>
  <si>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</si>
  <si>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</si>
  <si>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</si>
  <si>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</si>
  <si>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</si>
  <si>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</si>
  <si>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</si>
  <si>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</si>
  <si>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</si>
  <si>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</si>
  <si>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</si>
  <si>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</si>
  <si>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</si>
  <si>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</si>
  <si>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</si>
  <si>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</si>
  <si>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</si>
  <si>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</si>
  <si>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</si>
  <si>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</si>
  <si>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</si>
  <si>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</si>
  <si>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</si>
  <si>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</si>
  <si>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</si>
  <si>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</si>
  <si>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</si>
  <si>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</si>
  <si>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</si>
  <si>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</si>
  <si>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</si>
  <si>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</si>
  <si>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</si>
  <si>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</si>
  <si>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</si>
  <si>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</si>
  <si>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</si>
  <si>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</si>
  <si>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</si>
  <si>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</si>
  <si>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</si>
  <si>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</si>
  <si>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</si>
  <si>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</si>
  <si>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</si>
  <si>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</si>
  <si>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</si>
  <si>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</si>
  <si>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</si>
  <si>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</si>
  <si>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</si>
  <si>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</si>
  <si>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</si>
  <si>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</si>
  <si>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</si>
  <si>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</si>
  <si>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</si>
  <si>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</si>
  <si>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</si>
  <si>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</si>
  <si>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</si>
  <si>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</si>
  <si>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</si>
  <si>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</si>
  <si>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</si>
  <si>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</si>
  <si>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</si>
  <si>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</si>
  <si>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</si>
  <si>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</si>
  <si>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</si>
  <si>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</si>
  <si>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</si>
  <si>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</si>
  <si>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</si>
  <si>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</si>
  <si>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</si>
  <si>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</si>
  <si>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</si>
  <si>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</si>
  <si>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</si>
  <si>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</si>
  <si>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</si>
  <si>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</si>
  <si>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</si>
  <si>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</si>
  <si>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</si>
  <si>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</si>
  <si>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</si>
  <si>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</si>
  <si>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</si>
  <si>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</si>
  <si>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</si>
  <si>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</si>
  <si>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</si>
  <si>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</si>
  <si>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</si>
  <si>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</si>
  <si>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</si>
  <si>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</si>
  <si>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</si>
  <si>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</si>
  <si>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</si>
  <si>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</si>
  <si>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</si>
  <si>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</si>
  <si>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</si>
  <si>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</si>
  <si>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</si>
  <si>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</si>
  <si>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</si>
  <si>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</si>
  <si>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</si>
  <si>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</si>
  <si>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</si>
  <si>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</si>
  <si>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</si>
  <si>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</si>
  <si>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</si>
  <si>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</si>
  <si>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</si>
  <si>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</si>
  <si>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</si>
  <si>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</si>
  <si>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</si>
  <si>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</si>
  <si>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</si>
  <si>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</si>
  <si>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</si>
  <si>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</si>
  <si>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</si>
  <si>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</si>
  <si>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</si>
  <si>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</si>
  <si>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</si>
  <si>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</si>
  <si>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</si>
  <si>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</si>
  <si>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</si>
  <si>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</si>
  <si>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</si>
  <si>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</si>
  <si>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</si>
  <si>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</si>
  <si>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</si>
  <si>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</si>
  <si>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</si>
  <si>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</si>
  <si>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</si>
  <si>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</si>
  <si>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</si>
  <si>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</si>
  <si>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</si>
  <si>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</si>
  <si>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</si>
  <si>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</si>
  <si>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</si>
  <si>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</si>
  <si>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</si>
  <si>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</si>
  <si>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</si>
  <si>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</si>
  <si>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</si>
  <si>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</si>
  <si>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</si>
  <si>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</si>
  <si>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</si>
  <si>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</si>
  <si>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</si>
  <si>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</si>
  <si>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</si>
  <si>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</si>
  <si>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</si>
  <si>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</si>
  <si>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</si>
  <si>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</si>
  <si>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</si>
  <si>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</si>
  <si>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</si>
  <si>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</si>
  <si>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</si>
  <si>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</si>
  <si>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</si>
  <si>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</si>
  <si>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</si>
  <si>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</si>
  <si>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</si>
  <si>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</si>
  <si>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</si>
  <si>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</si>
  <si>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</si>
  <si>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</si>
  <si>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</si>
  <si>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</si>
  <si>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</si>
  <si>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</si>
  <si>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</si>
  <si>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</si>
  <si>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</si>
  <si>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</si>
  <si>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</si>
  <si>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</si>
  <si>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</si>
  <si>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</si>
  <si>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</si>
  <si>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</si>
  <si>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</si>
  <si>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</si>
  <si>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</si>
  <si>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</si>
  <si>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</si>
  <si>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</si>
  <si>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</si>
  <si>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</si>
  <si>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</si>
  <si>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</si>
  <si>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</si>
  <si>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</si>
  <si>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</si>
  <si>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</si>
  <si>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</si>
  <si>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</si>
  <si>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</si>
  <si>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</si>
  <si>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</si>
  <si>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</si>
  <si>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</si>
  <si>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</si>
  <si>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</si>
  <si>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</si>
  <si>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</si>
  <si>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</si>
  <si>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</si>
  <si>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</si>
  <si>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</si>
  <si>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</si>
  <si>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</si>
  <si>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</si>
  <si>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</si>
  <si>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</si>
  <si>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</si>
  <si>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</si>
  <si>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</si>
  <si>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</si>
  <si>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</si>
  <si>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</si>
  <si>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</si>
  <si>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</si>
  <si>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</si>
  <si>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</si>
  <si>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</si>
  <si>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</si>
  <si>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</si>
  <si>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</si>
  <si>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</si>
  <si>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</si>
  <si>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</si>
  <si>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</si>
  <si>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</si>
  <si>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</si>
  <si>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</si>
  <si>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</si>
  <si>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</si>
  <si>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</si>
  <si>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</si>
  <si>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</si>
  <si>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</si>
  <si>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</si>
  <si>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</si>
  <si>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</si>
  <si>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</si>
  <si>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</si>
  <si>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</si>
  <si>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</si>
  <si>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</si>
  <si>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</si>
  <si>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</si>
  <si>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</si>
  <si>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</si>
  <si>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</si>
  <si>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</si>
  <si>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</si>
  <si>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</si>
  <si>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</si>
  <si>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</si>
  <si>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</si>
  <si>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</si>
  <si>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</si>
  <si>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</si>
  <si>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</si>
  <si>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</si>
  <si>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</si>
  <si>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</si>
  <si>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</si>
  <si>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</si>
  <si>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</si>
  <si>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</si>
  <si>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</si>
  <si>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</si>
  <si>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</si>
  <si>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</si>
  <si>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</si>
  <si>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</si>
  <si>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</si>
  <si>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</si>
  <si>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</si>
  <si>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</si>
  <si>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</si>
  <si>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</si>
  <si>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</si>
  <si>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</si>
  <si>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</si>
  <si>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</si>
  <si>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</si>
  <si>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</si>
  <si>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</si>
  <si>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</si>
  <si>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</si>
  <si>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</si>
  <si>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</si>
  <si>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</si>
  <si>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</si>
  <si>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</si>
  <si>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</si>
  <si>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</si>
  <si>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</si>
  <si>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</si>
  <si>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</si>
  <si>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</si>
  <si>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</si>
  <si>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</si>
  <si>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</si>
  <si>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</si>
  <si>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</si>
  <si>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</si>
  <si>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</si>
  <si>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</si>
  <si>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</si>
  <si>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</si>
  <si>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</si>
  <si>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</si>
  <si>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</si>
  <si>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</si>
  <si>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</si>
  <si>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</si>
  <si>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</si>
  <si>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</si>
  <si>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</si>
  <si>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</si>
  <si>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</si>
  <si>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</si>
  <si>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</si>
  <si>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</si>
  <si>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</si>
  <si>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</si>
  <si>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</si>
  <si>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</si>
  <si>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</si>
  <si>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</si>
  <si>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</si>
  <si>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</si>
  <si>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</si>
  <si>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</si>
  <si>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</si>
  <si>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</si>
  <si>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</si>
  <si>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</si>
  <si>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</si>
  <si>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</si>
  <si>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</si>
  <si>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</si>
  <si>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</si>
  <si>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</si>
  <si>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</si>
  <si>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</si>
  <si>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</si>
  <si>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</si>
  <si>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</si>
  <si>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</si>
  <si>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</si>
  <si>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</si>
  <si>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</si>
  <si>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</si>
  <si>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</si>
  <si>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</si>
  <si>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</si>
  <si>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</si>
  <si>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</si>
  <si>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</si>
  <si>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</si>
  <si>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</si>
  <si>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</si>
  <si>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</si>
  <si>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</si>
  <si>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</si>
  <si>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</si>
  <si>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</si>
  <si>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</si>
  <si>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</si>
  <si>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</si>
  <si>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</si>
  <si>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</si>
  <si>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</si>
  <si>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</si>
  <si>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</si>
  <si>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</si>
  <si>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</si>
  <si>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</si>
  <si>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</si>
  <si>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</si>
  <si>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</si>
  <si>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</si>
  <si>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</si>
  <si>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</si>
  <si>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</si>
  <si>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</si>
  <si>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</si>
  <si>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</si>
  <si>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</si>
  <si>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</si>
  <si>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</si>
  <si>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</si>
  <si>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</si>
  <si>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</si>
  <si>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</si>
  <si>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</si>
  <si>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</si>
  <si>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</si>
  <si>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</si>
  <si>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</si>
  <si>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</si>
  <si>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</si>
  <si>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</si>
  <si>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</si>
  <si>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</si>
  <si>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</si>
  <si>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</si>
  <si>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</si>
  <si>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</si>
  <si>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</si>
  <si>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</si>
  <si>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</si>
  <si>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</si>
  <si>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</si>
  <si>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</si>
  <si>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</si>
  <si>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</si>
  <si>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</si>
  <si>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</si>
  <si>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</si>
  <si>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</si>
  <si>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</si>
  <si>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</si>
  <si>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</si>
  <si>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</si>
  <si>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</si>
  <si>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</si>
  <si>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</si>
  <si>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</si>
  <si>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</si>
  <si>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</si>
  <si>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</si>
  <si>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</si>
  <si>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</si>
  <si>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</si>
  <si>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</si>
  <si>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</si>
  <si>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</si>
  <si>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</si>
  <si>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</si>
  <si>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</si>
  <si>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</si>
  <si>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</si>
  <si>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</si>
  <si>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</si>
  <si>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</si>
  <si>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</si>
  <si>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</si>
  <si>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</si>
  <si>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</si>
  <si>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</si>
  <si>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</si>
  <si>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</si>
  <si>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</si>
  <si>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</si>
  <si>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</si>
  <si>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</si>
  <si>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</si>
  <si>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</si>
  <si>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</si>
  <si>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</si>
  <si>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</si>
  <si>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</si>
  <si>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</si>
  <si>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</si>
  <si>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</si>
  <si>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</si>
  <si>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</si>
  <si>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</si>
  <si>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</si>
  <si>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</si>
  <si>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</si>
  <si>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</si>
  <si>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</si>
  <si>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</si>
  <si>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</si>
  <si>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</si>
  <si>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</si>
  <si>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</si>
  <si>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</si>
  <si>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</si>
  <si>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</si>
  <si>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</si>
  <si>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</si>
  <si>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</si>
  <si>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</si>
  <si>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</si>
  <si>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</si>
  <si>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</si>
  <si>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</si>
  <si>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</si>
  <si>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</si>
  <si>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</si>
  <si>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</si>
  <si>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</si>
  <si>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</si>
  <si>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</si>
  <si>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</si>
  <si>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</si>
  <si>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</si>
  <si>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</si>
  <si>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</si>
  <si>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</si>
  <si>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</si>
  <si>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</si>
  <si>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</si>
  <si>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</si>
  <si>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</si>
  <si>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</si>
  <si>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</si>
  <si>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</si>
  <si>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</si>
  <si>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</si>
  <si>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</si>
  <si>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</si>
  <si>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</si>
  <si>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</si>
  <si>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</si>
  <si>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</si>
  <si>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</si>
  <si>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</si>
  <si>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</si>
  <si>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</si>
  <si>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</si>
  <si>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</si>
  <si>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</si>
  <si>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</si>
  <si>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</si>
  <si>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</si>
  <si>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</si>
  <si>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</si>
  <si>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</si>
  <si>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</si>
  <si>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</si>
  <si>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</si>
  <si>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</si>
  <si>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</si>
  <si>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</si>
  <si>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</si>
  <si>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</si>
  <si>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</si>
  <si>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</si>
  <si>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</si>
  <si>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</si>
  <si>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</si>
  <si>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</si>
  <si>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</si>
  <si>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</si>
  <si>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</si>
  <si>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</si>
  <si>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</si>
  <si>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</si>
  <si>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</si>
  <si>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</si>
  <si>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</si>
  <si>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</si>
  <si>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</si>
  <si>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</si>
  <si>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</si>
  <si>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</si>
  <si>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</si>
  <si>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</si>
  <si>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</si>
  <si>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</si>
  <si>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</si>
  <si>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</si>
  <si>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</si>
  <si>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</si>
  <si>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</si>
  <si>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</si>
  <si>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</si>
  <si>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</si>
  <si>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</si>
  <si>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</si>
  <si>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</si>
  <si>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</si>
  <si>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</si>
  <si>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</si>
  <si>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</si>
  <si>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</si>
  <si>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</si>
  <si>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</si>
  <si>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</si>
  <si>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</si>
  <si>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</si>
  <si>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</si>
  <si>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</si>
  <si>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</si>
  <si>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</si>
  <si>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</si>
  <si>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</si>
  <si>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</si>
  <si>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</si>
  <si>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</si>
  <si>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</si>
  <si>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</si>
  <si>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</si>
  <si>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</si>
  <si>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</si>
  <si>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</si>
  <si>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</si>
  <si>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</si>
  <si>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</si>
  <si>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</si>
  <si>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</si>
  <si>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</si>
  <si>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</si>
  <si>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</si>
  <si>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</si>
  <si>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</si>
  <si>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</si>
  <si>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</si>
  <si>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</si>
  <si>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</si>
  <si>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</si>
  <si>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</si>
  <si>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</si>
  <si>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</si>
  <si>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</si>
  <si>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</si>
  <si>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</si>
  <si>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</si>
  <si>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</si>
  <si>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</si>
  <si>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</si>
  <si>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</si>
  <si>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</si>
  <si>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</si>
  <si>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</si>
  <si>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</si>
  <si>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</si>
  <si>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</si>
  <si>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</si>
  <si>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</si>
  <si>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</si>
  <si>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</si>
  <si>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</si>
  <si>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</si>
  <si>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</si>
  <si>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</si>
  <si>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</si>
  <si>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</si>
  <si>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</si>
  <si>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</si>
  <si>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</si>
  <si>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</si>
  <si>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</si>
  <si>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</si>
  <si>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</si>
  <si>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</si>
  <si>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</si>
  <si>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</si>
  <si>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</si>
  <si>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</si>
  <si>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</si>
  <si>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</si>
  <si>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</si>
  <si>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</si>
  <si>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</si>
  <si>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</si>
  <si>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</si>
  <si>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</si>
  <si>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</si>
  <si>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</si>
  <si>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</si>
  <si>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</si>
  <si>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</si>
  <si>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</si>
  <si>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</si>
  <si>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</si>
  <si>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</si>
  <si>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</si>
  <si>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</si>
  <si>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</si>
  <si>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</si>
  <si>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</si>
  <si>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</si>
  <si>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</si>
  <si>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</si>
  <si>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</si>
  <si>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</si>
  <si>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</si>
  <si>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</si>
  <si>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</si>
  <si>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</si>
  <si>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</si>
  <si>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</si>
  <si>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</si>
  <si>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</si>
  <si>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</si>
  <si>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</si>
  <si>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</si>
  <si>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</si>
  <si>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</si>
  <si>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</si>
  <si>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</si>
  <si>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</si>
  <si>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</si>
  <si>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</si>
  <si>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</si>
  <si>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</si>
  <si>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</si>
  <si>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</si>
  <si>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</si>
  <si>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</si>
  <si>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</si>
  <si>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</si>
  <si>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</si>
  <si>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</si>
  <si>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</si>
  <si>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</si>
  <si>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</si>
  <si>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</si>
  <si>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</si>
  <si>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</si>
  <si>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</si>
  <si>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</si>
  <si>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</si>
  <si>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</si>
  <si>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</si>
  <si>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</si>
  <si>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</si>
  <si>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</si>
  <si>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</si>
  <si>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</si>
  <si>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</si>
  <si>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</si>
  <si>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</si>
  <si>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</si>
  <si>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</si>
  <si>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</si>
  <si>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</si>
  <si>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</si>
  <si>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</si>
  <si>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</si>
  <si>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</si>
  <si>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</si>
  <si>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</si>
  <si>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</si>
  <si>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</si>
  <si>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</si>
  <si>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</si>
  <si>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</si>
  <si>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</si>
  <si>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</si>
  <si>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</si>
  <si>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</si>
  <si>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</si>
  <si>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</si>
  <si>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</si>
  <si>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</si>
  <si>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</si>
  <si>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</si>
  <si>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</si>
  <si>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</si>
  <si>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</si>
  <si>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</si>
  <si>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</si>
  <si>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</si>
  <si>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</si>
  <si>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</si>
  <si>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</si>
  <si>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</si>
  <si>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</si>
  <si>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</si>
  <si>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</si>
  <si>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</si>
  <si>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</si>
  <si>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</si>
  <si>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</si>
  <si>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</si>
  <si>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</si>
  <si>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</si>
  <si>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</si>
  <si>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</si>
  <si>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</si>
  <si>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</si>
  <si>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</si>
  <si>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</si>
  <si>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</si>
  <si>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</si>
  <si>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</si>
  <si>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</si>
  <si>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</si>
  <si>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</si>
  <si>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</si>
  <si>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</si>
  <si>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</si>
  <si>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</si>
  <si>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</si>
  <si>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</si>
  <si>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</si>
  <si>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</si>
  <si>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</si>
  <si>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</si>
  <si>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</si>
  <si>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</si>
  <si>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</si>
  <si>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</si>
  <si>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</si>
  <si>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</si>
  <si>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</si>
  <si>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</si>
  <si>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</si>
  <si>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</si>
  <si>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</si>
  <si>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</si>
  <si>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</si>
  <si>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</si>
  <si>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</si>
  <si>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</si>
  <si>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</si>
  <si>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</si>
  <si>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</si>
  <si>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</si>
  <si>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</si>
  <si>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</si>
  <si>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</si>
  <si>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</si>
  <si>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</si>
  <si>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</si>
  <si>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</si>
  <si>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</si>
  <si>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</si>
  <si>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</si>
  <si>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</si>
  <si>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</si>
  <si>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</si>
  <si>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</si>
  <si>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</si>
  <si>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</si>
  <si>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</si>
  <si>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</si>
  <si>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</si>
  <si>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</si>
  <si>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</si>
  <si>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</si>
  <si>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</si>
  <si>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</si>
  <si>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</si>
  <si>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</si>
  <si>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</si>
  <si>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</si>
  <si>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</si>
  <si>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</si>
  <si>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</si>
  <si>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</si>
  <si>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</si>
  <si>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</si>
  <si>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</si>
  <si>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</si>
  <si>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</si>
  <si>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</si>
  <si>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</si>
  <si>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</si>
  <si>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</si>
  <si>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</si>
  <si>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</si>
  <si>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</si>
  <si>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</si>
  <si>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</si>
  <si>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</si>
  <si>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</si>
  <si>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</si>
  <si>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</si>
  <si>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</si>
  <si>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</si>
  <si>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</si>
  <si>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</si>
  <si>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</si>
  <si>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</si>
  <si>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</si>
  <si>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</si>
  <si>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</si>
  <si>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</si>
  <si>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</si>
  <si>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</si>
  <si>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</si>
  <si>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</si>
  <si>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</si>
  <si>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</si>
  <si>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</si>
  <si>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</si>
  <si>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</si>
  <si>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</si>
  <si>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</si>
  <si>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</si>
  <si>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</si>
  <si>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</si>
  <si>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</si>
  <si>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</si>
  <si>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</si>
  <si>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</si>
  <si>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</si>
  <si>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</si>
  <si>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</si>
  <si>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</si>
  <si>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</si>
  <si>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</si>
  <si>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</si>
  <si>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</si>
  <si>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</si>
  <si>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</si>
  <si>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</si>
  <si>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</si>
  <si>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</si>
  <si>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</si>
  <si>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</si>
  <si>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</si>
  <si>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</si>
  <si>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</si>
  <si>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</si>
  <si>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</si>
  <si>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</si>
  <si>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</si>
  <si>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</si>
  <si>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</si>
  <si>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</si>
  <si>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</si>
  <si>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</si>
  <si>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</si>
  <si>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</si>
  <si>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</si>
  <si>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</si>
  <si>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</si>
  <si>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</si>
  <si>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</si>
  <si>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</si>
  <si>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</si>
  <si>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</si>
  <si>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</si>
  <si>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</si>
  <si>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</si>
  <si>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</si>
  <si>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</si>
  <si>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</si>
  <si>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</si>
  <si>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</si>
  <si>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</si>
  <si>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</si>
  <si>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</si>
  <si>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</si>
  <si>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</si>
  <si>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</si>
  <si>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</si>
  <si>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</si>
  <si>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</si>
  <si>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</si>
  <si>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</si>
  <si>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</si>
  <si>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</si>
  <si>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</si>
  <si>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</si>
  <si>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</si>
  <si>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</si>
  <si>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</si>
  <si>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</si>
  <si>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</si>
  <si>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</si>
  <si>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</si>
  <si>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</si>
  <si>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</si>
  <si>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</si>
  <si>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</si>
  <si>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</si>
  <si>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</si>
  <si>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</si>
  <si>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</si>
  <si>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</si>
  <si>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</si>
  <si>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</si>
  <si>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</si>
  <si>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</si>
  <si>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</si>
  <si>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</si>
  <si>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</si>
  <si>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</si>
  <si>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</si>
  <si>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</si>
  <si>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</si>
  <si>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</si>
  <si>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</si>
  <si>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</si>
  <si>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</si>
  <si>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</si>
  <si>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</si>
  <si>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</si>
  <si>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</si>
  <si>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</si>
  <si>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</si>
  <si>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</si>
  <si>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</si>
  <si>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</si>
  <si>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</si>
  <si>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</si>
  <si>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</si>
  <si>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</si>
  <si>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</si>
  <si>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</si>
  <si>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</si>
  <si>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</si>
  <si>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</si>
  <si>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</si>
  <si>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</si>
  <si>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</si>
  <si>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</si>
  <si>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</si>
  <si>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</si>
  <si>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</si>
  <si>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</si>
  <si>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</si>
  <si>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</si>
  <si>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</si>
  <si>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</si>
  <si>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</si>
  <si>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</si>
  <si>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</si>
  <si>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</si>
  <si>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</si>
  <si>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</si>
  <si>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</si>
  <si>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</si>
  <si>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</si>
  <si>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</si>
  <si>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</si>
  <si>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</si>
  <si>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</si>
  <si>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</si>
  <si>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</si>
  <si>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</si>
  <si>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</si>
  <si>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</si>
  <si>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</si>
  <si>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</si>
  <si>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</si>
  <si>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</si>
  <si>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</si>
  <si>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</si>
  <si>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</si>
  <si>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</si>
  <si>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</si>
  <si>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</si>
  <si>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</si>
  <si>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</si>
  <si>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</si>
  <si>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</si>
  <si>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</si>
  <si>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</si>
  <si>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</si>
  <si>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</si>
  <si>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</si>
  <si>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</si>
  <si>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</si>
  <si>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</si>
  <si>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</si>
  <si>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</si>
  <si>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</si>
  <si>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</si>
  <si>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</si>
  <si>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</si>
  <si>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</si>
  <si>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</si>
  <si>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</si>
  <si>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</si>
  <si>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</si>
  <si>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</si>
  <si>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</si>
  <si>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</si>
  <si>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</si>
  <si>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</si>
  <si>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</si>
  <si>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</si>
  <si>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</si>
  <si>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</si>
  <si>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</si>
  <si>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</si>
  <si>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</si>
  <si>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</si>
  <si>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</si>
  <si>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</si>
  <si>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</si>
  <si>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</si>
  <si>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</si>
  <si>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</si>
  <si>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</si>
  <si>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</si>
  <si>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</si>
  <si>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</si>
  <si>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</si>
  <si>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</si>
  <si>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</si>
  <si>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</si>
  <si>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</si>
  <si>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</si>
  <si>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</si>
  <si>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</si>
  <si>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</si>
  <si>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</si>
  <si>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</si>
  <si>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</si>
  <si>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</si>
  <si>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</si>
  <si>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</si>
  <si>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</si>
  <si>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</si>
  <si>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</si>
  <si>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</si>
  <si>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</si>
  <si>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</si>
  <si>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</si>
  <si>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</si>
  <si>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</si>
  <si>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</si>
  <si>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</si>
  <si>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</si>
  <si>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</si>
  <si>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</si>
  <si>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</si>
  <si>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</si>
  <si>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</si>
  <si>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</si>
  <si>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</si>
  <si>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</si>
  <si>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</si>
  <si>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</si>
  <si>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</si>
  <si>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</si>
  <si>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</si>
  <si>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</si>
  <si>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</si>
  <si>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</si>
  <si>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</si>
  <si>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</si>
  <si>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</si>
  <si>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</si>
  <si>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</si>
  <si>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</si>
  <si>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</si>
  <si>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</si>
  <si>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</si>
  <si>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</si>
  <si>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</si>
  <si>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</si>
  <si>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</si>
  <si>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</si>
  <si>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</si>
  <si>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</si>
  <si>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</si>
  <si>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</si>
  <si>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</si>
  <si>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</si>
  <si>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</si>
  <si>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</si>
  <si>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</si>
  <si>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</si>
  <si>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</si>
  <si>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</si>
  <si>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</si>
  <si>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</si>
  <si>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</si>
  <si>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</si>
  <si>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</si>
  <si>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</si>
  <si>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</si>
  <si>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</si>
  <si>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</si>
  <si>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</si>
  <si>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</si>
  <si>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</si>
  <si>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</si>
  <si>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</si>
  <si>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</si>
  <si>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</si>
  <si>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</si>
  <si>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</si>
  <si>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</si>
  <si>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</si>
  <si>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</si>
  <si>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</si>
  <si>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</si>
  <si>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</si>
  <si>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</si>
  <si>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</si>
  <si>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</si>
  <si>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</si>
  <si>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</si>
  <si>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</si>
  <si>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</si>
  <si>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</si>
  <si>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</si>
  <si>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</si>
  <si>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</si>
  <si>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</si>
  <si>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</si>
  <si>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</si>
  <si>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</si>
  <si>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</si>
  <si>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</si>
  <si>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</si>
  <si>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</si>
  <si>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</si>
  <si>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</si>
  <si>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</si>
  <si>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</si>
  <si>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</si>
  <si>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</si>
  <si>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</si>
  <si>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</si>
  <si>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</si>
  <si>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</si>
  <si>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</si>
  <si>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</si>
  <si>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</si>
  <si>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</si>
  <si>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</si>
  <si>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</si>
  <si>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</si>
  <si>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</si>
  <si>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</si>
  <si>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</si>
  <si>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</si>
  <si>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</si>
  <si>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</si>
  <si>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</si>
  <si>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</si>
  <si>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</si>
  <si>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</si>
  <si>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</si>
  <si>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</si>
  <si>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</si>
  <si>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</si>
  <si>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</si>
  <si>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</si>
  <si>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</si>
  <si>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</si>
  <si>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</si>
  <si>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</si>
  <si>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</si>
  <si>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</si>
  <si>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</si>
  <si>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</si>
  <si>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</si>
  <si>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</si>
  <si>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</si>
  <si>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</si>
  <si>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</si>
  <si>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</si>
  <si>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</si>
  <si>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</si>
  <si>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</si>
  <si>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</si>
  <si>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</si>
  <si>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</si>
  <si>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</si>
  <si>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</si>
  <si>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</si>
  <si>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</si>
  <si>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</si>
  <si>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</si>
  <si>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</si>
  <si>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</si>
  <si>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</si>
  <si>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</si>
  <si>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</si>
  <si>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</si>
  <si>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</si>
  <si>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</si>
  <si>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</si>
  <si>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</si>
  <si>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</si>
  <si>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</si>
  <si>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</si>
  <si>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</si>
  <si>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</si>
  <si>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</si>
  <si>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</si>
  <si>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</si>
  <si>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</si>
  <si>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</si>
  <si>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</si>
  <si>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</si>
  <si>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</si>
  <si>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</si>
  <si>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</si>
  <si>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</si>
  <si>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</si>
  <si>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</si>
  <si>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</si>
  <si>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</si>
  <si>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</si>
  <si>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</si>
  <si>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</si>
  <si>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</si>
  <si>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</si>
  <si>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</si>
  <si>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</si>
  <si>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</si>
  <si>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</si>
  <si>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</si>
  <si>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</si>
  <si>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</si>
  <si>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</si>
  <si>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</si>
  <si>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</si>
  <si>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</si>
  <si>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</si>
  <si>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</si>
  <si>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</si>
  <si>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</si>
  <si>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</si>
  <si>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</si>
  <si>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</si>
  <si>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</si>
  <si>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</si>
  <si>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</si>
  <si>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</si>
  <si>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</si>
  <si>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</si>
  <si>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</si>
  <si>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</si>
  <si>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</si>
  <si>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</si>
  <si>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</si>
  <si>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</si>
  <si>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</si>
  <si>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</si>
  <si>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</si>
  <si>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</si>
  <si>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</si>
  <si>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</si>
  <si>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</si>
  <si>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</si>
  <si>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</si>
  <si>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</si>
  <si>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</si>
  <si>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</si>
  <si>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</si>
  <si>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</si>
  <si>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</si>
  <si>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</si>
  <si>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</si>
  <si>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</si>
  <si>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</si>
  <si>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</si>
  <si>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</si>
  <si>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</si>
  <si>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</si>
  <si>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</si>
  <si>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</si>
  <si>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</si>
  <si>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</si>
  <si>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</si>
  <si>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</si>
  <si>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</si>
  <si>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</si>
  <si>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</si>
  <si>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</si>
  <si>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</si>
  <si>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</si>
  <si>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</si>
  <si>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</si>
  <si>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</si>
  <si>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</si>
  <si>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</si>
  <si>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</si>
  <si>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</si>
  <si>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</si>
  <si>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</si>
  <si>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</si>
  <si>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</si>
  <si>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</si>
  <si>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</si>
  <si>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</si>
  <si>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</si>
  <si>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</si>
  <si>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</si>
  <si>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</si>
  <si>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</si>
  <si>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</si>
  <si>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</si>
  <si>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</si>
  <si>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</si>
  <si>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</si>
  <si>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</si>
  <si>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</si>
  <si>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</si>
  <si>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</si>
  <si>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</si>
  <si>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</si>
  <si>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</si>
  <si>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</si>
  <si>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</si>
  <si>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</si>
  <si>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</si>
  <si>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</si>
  <si>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</si>
  <si>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</si>
  <si>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</si>
  <si>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</si>
  <si>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</si>
  <si>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</si>
  <si>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</si>
  <si>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</si>
  <si>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</si>
  <si>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</si>
  <si>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</si>
  <si>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</si>
  <si>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</si>
  <si>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</si>
  <si>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</si>
  <si>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</si>
  <si>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</si>
  <si>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</si>
  <si>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</si>
  <si>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</si>
  <si>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</si>
  <si>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</si>
  <si>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</si>
  <si>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</si>
  <si>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</si>
  <si>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</si>
  <si>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</si>
  <si>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</si>
  <si>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</si>
  <si>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</si>
  <si>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</si>
  <si>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</si>
  <si>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</si>
  <si>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</si>
  <si>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</si>
  <si>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</si>
  <si>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</si>
  <si>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</si>
  <si>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</si>
  <si>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</si>
  <si>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</si>
  <si>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</si>
  <si>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</si>
  <si>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</si>
  <si>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</si>
  <si>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</si>
  <si>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</si>
  <si>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</si>
  <si>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</si>
  <si>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</si>
  <si>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</si>
  <si>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</si>
  <si>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</si>
  <si>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</si>
  <si>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</si>
  <si>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</si>
  <si>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</si>
  <si>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</si>
  <si>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</si>
  <si>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</si>
  <si>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</si>
  <si>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</si>
  <si>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</si>
  <si>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</si>
  <si>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</si>
  <si>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</si>
  <si>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</si>
  <si>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</si>
  <si>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</si>
  <si>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</si>
  <si>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</si>
  <si>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</si>
  <si>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</si>
  <si>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</si>
  <si>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</si>
  <si>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</si>
  <si>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</si>
  <si>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</si>
  <si>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</si>
  <si>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</si>
  <si>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</si>
  <si>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</si>
  <si>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</si>
  <si>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</si>
  <si>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</si>
  <si>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</si>
  <si>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</si>
  <si>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</si>
  <si>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</si>
  <si>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</si>
  <si>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</si>
  <si>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</si>
  <si>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</si>
  <si>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</si>
  <si>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</si>
  <si>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</si>
  <si>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</si>
  <si>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</si>
  <si>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</si>
  <si>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</si>
  <si>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</si>
  <si>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</si>
  <si>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</si>
  <si>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</si>
  <si>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</si>
  <si>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</si>
  <si>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</si>
  <si>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</si>
  <si>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</si>
  <si>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</si>
  <si>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</si>
  <si>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</si>
  <si>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</si>
  <si>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</si>
  <si>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</si>
  <si>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</si>
  <si>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</si>
  <si>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</si>
  <si>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</si>
  <si>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</si>
  <si>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</si>
  <si>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</si>
  <si>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</si>
  <si>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</si>
  <si>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</si>
  <si>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</si>
  <si>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</si>
  <si>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</si>
  <si>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</si>
  <si>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</si>
  <si>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</si>
  <si>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</si>
  <si>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</si>
  <si>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</si>
  <si>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</si>
  <si>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</si>
  <si>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</si>
  <si>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</si>
  <si>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</si>
  <si>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</si>
  <si>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</si>
  <si>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</si>
  <si>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</si>
  <si>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</si>
  <si>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</si>
  <si>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</si>
  <si>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</si>
  <si>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</si>
  <si>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</si>
  <si>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</si>
  <si>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</si>
  <si>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</si>
  <si>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</si>
  <si>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</si>
  <si>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</si>
  <si>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</si>
  <si>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</si>
  <si>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</si>
  <si>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</si>
  <si>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</si>
  <si>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</si>
  <si>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</si>
  <si>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</si>
  <si>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</si>
  <si>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</si>
  <si>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</si>
  <si>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</si>
  <si>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</si>
  <si>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</si>
  <si>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</si>
  <si>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</si>
  <si>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</si>
  <si>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</si>
  <si>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</si>
  <si>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</si>
  <si>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</si>
  <si>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</si>
  <si>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</si>
  <si>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</si>
  <si>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</si>
  <si>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</si>
  <si>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</si>
  <si>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</si>
  <si>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</si>
  <si>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</si>
  <si>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</si>
  <si>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</si>
  <si>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</si>
  <si>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</si>
  <si>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</si>
  <si>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</si>
  <si>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</si>
  <si>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</si>
  <si>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</si>
  <si>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</si>
  <si>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</si>
  <si>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</si>
  <si>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</si>
  <si>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</si>
  <si>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</si>
  <si>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</si>
  <si>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</si>
  <si>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</si>
  <si>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</si>
  <si>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</si>
  <si>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</si>
  <si>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</si>
  <si>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</si>
  <si>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</si>
  <si>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</si>
  <si>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</si>
  <si>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</si>
  <si>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</si>
  <si>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</si>
  <si>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</si>
  <si>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</si>
  <si>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</si>
  <si>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</si>
  <si>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</si>
  <si>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</si>
  <si>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</si>
  <si>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</si>
  <si>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</si>
  <si>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</si>
  <si>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</si>
  <si>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</si>
  <si>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</si>
  <si>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</si>
  <si>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</si>
  <si>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</si>
  <si>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</si>
  <si>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</si>
  <si>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</si>
  <si>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</si>
  <si>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</si>
  <si>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</si>
  <si>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</si>
  <si>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</si>
  <si>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</si>
  <si>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</si>
  <si>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</si>
  <si>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</si>
  <si>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</si>
  <si>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</si>
  <si>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</si>
  <si>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</si>
  <si>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</si>
  <si>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</si>
  <si>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</si>
  <si>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</si>
  <si>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</si>
  <si>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</si>
  <si>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</si>
  <si>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</si>
  <si>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</si>
  <si>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</si>
  <si>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</si>
  <si>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</si>
  <si>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</si>
  <si>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</si>
  <si>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</si>
  <si>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</si>
  <si>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</si>
  <si>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</si>
  <si>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</si>
  <si>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</si>
  <si>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</si>
  <si>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</si>
  <si>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</si>
  <si>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</si>
  <si>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</si>
  <si>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</si>
  <si>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</si>
  <si>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</si>
  <si>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</si>
  <si>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</si>
  <si>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</si>
  <si>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</si>
  <si>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</si>
  <si>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</si>
  <si>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</si>
  <si>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</si>
  <si>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</si>
  <si>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</si>
  <si>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</si>
  <si>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</si>
  <si>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</si>
  <si>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</si>
  <si>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</si>
  <si>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</si>
  <si>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</si>
  <si>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</si>
  <si>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</si>
  <si>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</si>
  <si>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</si>
  <si>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</si>
  <si>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</si>
  <si>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</si>
  <si>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</si>
  <si>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</si>
  <si>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</si>
  <si>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</si>
  <si>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</si>
  <si>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</si>
  <si>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</si>
  <si>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</si>
  <si>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</si>
  <si>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</si>
  <si>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</si>
  <si>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</si>
  <si>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</si>
  <si>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</si>
  <si>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</si>
  <si>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</si>
  <si>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</si>
  <si>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</si>
  <si>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</si>
  <si>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</si>
  <si>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</si>
  <si>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</si>
  <si>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</si>
  <si>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</si>
  <si>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</si>
  <si>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</si>
  <si>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</si>
  <si>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</si>
  <si>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</si>
  <si>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</si>
  <si>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</si>
  <si>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</si>
  <si>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</si>
  <si>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</si>
  <si>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</si>
  <si>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</si>
  <si>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</si>
  <si>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</si>
  <si>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</si>
  <si>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</si>
  <si>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</si>
  <si>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</si>
  <si>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</si>
  <si>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</si>
  <si>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</si>
  <si>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</si>
  <si>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</si>
  <si>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</si>
  <si>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</si>
  <si>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</si>
  <si>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</si>
  <si>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</si>
  <si>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</si>
  <si>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</si>
  <si>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</si>
  <si>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</si>
  <si>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</si>
  <si>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</si>
  <si>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</si>
  <si>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</si>
  <si>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</si>
  <si>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</si>
  <si>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</si>
  <si>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</si>
  <si>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</si>
  <si>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</si>
  <si>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</si>
  <si>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</si>
  <si>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</si>
  <si>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</si>
  <si>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</si>
  <si>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</si>
  <si>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</si>
  <si>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</si>
  <si>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</si>
  <si>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</si>
  <si>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</si>
  <si>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</si>
  <si>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</si>
  <si>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</si>
  <si>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</si>
  <si>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</si>
  <si>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</si>
  <si>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</si>
  <si>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</si>
  <si>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</si>
  <si>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</si>
  <si>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</si>
  <si>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</si>
  <si>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</si>
  <si>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</si>
  <si>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</si>
  <si>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</si>
  <si>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</si>
  <si>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</si>
  <si>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</si>
  <si>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</si>
  <si>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</si>
  <si>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</si>
  <si>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</si>
  <si>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</si>
  <si>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</si>
  <si>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</si>
  <si>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</si>
  <si>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</si>
  <si>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</si>
  <si>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</si>
  <si>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</si>
  <si>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</si>
  <si>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</si>
  <si>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</si>
  <si>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</si>
  <si>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</si>
  <si>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</si>
  <si>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</si>
  <si>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</si>
  <si>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</si>
  <si>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</si>
  <si>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</si>
  <si>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</si>
  <si>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</si>
  <si>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</si>
  <si>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</si>
  <si>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</si>
  <si>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</si>
  <si>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</si>
  <si>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</si>
  <si>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</si>
  <si>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</si>
  <si>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</si>
  <si>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</si>
  <si>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</si>
  <si>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</si>
  <si>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</si>
  <si>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</si>
  <si>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</si>
  <si>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</si>
  <si>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</si>
  <si>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</si>
  <si>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</si>
  <si>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</si>
  <si>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</si>
  <si>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</si>
  <si>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</si>
  <si>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</si>
  <si>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</si>
  <si>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</si>
  <si>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</si>
  <si>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</si>
  <si>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</si>
  <si>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</si>
  <si>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</si>
  <si>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</si>
  <si>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</si>
  <si>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</si>
  <si>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</si>
  <si>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</si>
  <si>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</si>
  <si>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</si>
  <si>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</si>
  <si>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</si>
  <si>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</si>
  <si>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</si>
  <si>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</si>
  <si>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</si>
  <si>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</si>
  <si>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</si>
  <si>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</si>
  <si>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</si>
  <si>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</si>
  <si>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</si>
  <si>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</si>
  <si>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</si>
  <si>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</si>
  <si>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</si>
  <si>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</si>
  <si>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</si>
  <si>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</si>
  <si>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</si>
  <si>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</si>
  <si>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</si>
  <si>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</si>
  <si>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</si>
  <si>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</si>
  <si>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</si>
  <si>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</si>
  <si>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</si>
  <si>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</si>
  <si>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</si>
  <si>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</si>
  <si>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</si>
  <si>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</si>
  <si>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</si>
  <si>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</si>
  <si>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</si>
  <si>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</si>
  <si>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</si>
  <si>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</si>
  <si>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</si>
  <si>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</si>
  <si>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</si>
  <si>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</si>
  <si>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</si>
  <si>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</si>
  <si>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</si>
  <si>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</si>
  <si>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</si>
  <si>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</si>
  <si>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</si>
  <si>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</si>
  <si>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</si>
  <si>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</si>
  <si>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</si>
  <si>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</si>
  <si>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</si>
  <si>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</si>
  <si>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</si>
  <si>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</si>
  <si>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</si>
  <si>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</si>
  <si>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</si>
  <si>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</si>
  <si>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</si>
  <si>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</si>
  <si>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</si>
  <si>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</si>
  <si>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</si>
  <si>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</si>
  <si>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</si>
  <si>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</si>
  <si>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</si>
  <si>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</si>
  <si>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</si>
  <si>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</si>
  <si>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</si>
  <si>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</si>
  <si>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</si>
  <si>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</si>
  <si>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</si>
  <si>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</si>
  <si>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</si>
  <si>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</si>
  <si>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</si>
  <si>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</si>
  <si>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</si>
  <si>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</si>
  <si>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</si>
  <si>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</si>
  <si>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</si>
  <si>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</si>
  <si>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</si>
  <si>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</si>
  <si>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</si>
  <si>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</si>
  <si>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</si>
  <si>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</si>
  <si>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</si>
  <si>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</si>
  <si>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</si>
  <si>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</si>
  <si>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</si>
  <si>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</si>
  <si>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</si>
  <si>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</si>
  <si>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</si>
  <si>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</si>
  <si>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</si>
  <si>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</si>
  <si>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</si>
  <si>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</si>
  <si>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</si>
  <si>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</si>
  <si>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</si>
  <si>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</si>
  <si>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</si>
  <si>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</si>
  <si>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</si>
  <si>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</si>
  <si>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</si>
  <si>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</si>
  <si>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</si>
  <si>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</si>
  <si>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</si>
  <si>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</si>
  <si>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</si>
  <si>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</si>
  <si>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</si>
  <si>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</si>
  <si>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</si>
  <si>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</si>
  <si>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</si>
  <si>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</si>
  <si>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</si>
  <si>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</si>
  <si>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</si>
  <si>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</si>
  <si>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</si>
  <si>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</si>
  <si>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</si>
  <si>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</si>
  <si>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</si>
  <si>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</si>
  <si>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</si>
  <si>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</si>
  <si>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</si>
  <si>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</si>
  <si>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</si>
  <si>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</si>
  <si>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</si>
  <si>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</si>
  <si>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</si>
  <si>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</si>
  <si>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</si>
  <si>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</si>
  <si>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</si>
  <si>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</si>
  <si>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</si>
  <si>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</si>
  <si>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</si>
  <si>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</si>
  <si>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</si>
  <si>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</si>
  <si>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</si>
  <si>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</si>
  <si>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</si>
  <si>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</si>
  <si>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</si>
  <si>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</si>
  <si>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</si>
  <si>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</si>
  <si>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</si>
  <si>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</si>
  <si>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</si>
  <si>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</si>
  <si>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</si>
  <si>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</si>
  <si>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</si>
  <si>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</si>
  <si>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</si>
  <si>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</si>
  <si>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</si>
  <si>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</si>
  <si>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</si>
  <si>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</si>
  <si>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</si>
  <si>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</si>
  <si>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</si>
  <si>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</si>
  <si>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</si>
  <si>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</si>
  <si>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</si>
  <si>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</si>
  <si>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</si>
  <si>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</si>
  <si>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</si>
  <si>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</si>
  <si>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</si>
  <si>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</si>
  <si>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</si>
  <si>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</si>
  <si>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</si>
  <si>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</si>
  <si>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</si>
  <si>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</si>
  <si>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</si>
  <si>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</si>
  <si>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</si>
  <si>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</si>
  <si>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</si>
  <si>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</si>
  <si>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</si>
  <si>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</si>
  <si>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</si>
  <si>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</si>
  <si>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</si>
  <si>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</si>
  <si>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</si>
  <si>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</si>
  <si>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</si>
  <si>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</si>
  <si>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</si>
  <si>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</si>
  <si>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</si>
  <si>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</si>
  <si>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</si>
  <si>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</si>
  <si>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</si>
  <si>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</si>
  <si>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</si>
  <si>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</si>
  <si>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</si>
  <si>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</si>
  <si>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</si>
  <si>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</si>
  <si>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</si>
  <si>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</si>
  <si>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</si>
  <si>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</si>
  <si>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</si>
  <si>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</si>
  <si>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</si>
  <si>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</si>
  <si>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</si>
  <si>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</si>
  <si>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</si>
  <si>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</si>
  <si>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</si>
  <si>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</si>
  <si>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</si>
  <si>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</si>
  <si>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</si>
  <si>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</si>
  <si>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</si>
  <si>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</si>
  <si>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</si>
  <si>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</si>
  <si>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</si>
  <si>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</si>
  <si>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</si>
  <si>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</si>
  <si>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</si>
  <si>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</si>
  <si>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</si>
  <si>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</si>
  <si>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</si>
  <si>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</si>
  <si>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</si>
  <si>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</si>
  <si>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</si>
  <si>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</si>
  <si>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</si>
  <si>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</si>
  <si>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</si>
  <si>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</si>
  <si>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</si>
  <si>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</si>
  <si>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</si>
  <si>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</si>
  <si>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</si>
  <si>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</si>
  <si>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</si>
  <si>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</si>
  <si>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</si>
  <si>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</si>
  <si>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</si>
  <si>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</si>
  <si>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</si>
  <si>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</si>
  <si>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</si>
  <si>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</si>
  <si>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</si>
  <si>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</si>
  <si>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</si>
  <si>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</si>
  <si>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</si>
  <si>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</si>
  <si>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</si>
  <si>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</si>
  <si>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</si>
  <si>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</si>
  <si>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</si>
  <si>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</si>
  <si>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</si>
  <si>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</si>
  <si>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</si>
  <si>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</si>
  <si>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</si>
  <si>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</si>
  <si>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</si>
  <si>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</si>
  <si>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</si>
  <si>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</si>
  <si>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</si>
  <si>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</si>
  <si>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</si>
  <si>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</si>
  <si>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</si>
  <si>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</si>
  <si>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</si>
  <si>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</si>
  <si>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</si>
  <si>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</si>
  <si>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</si>
  <si>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</si>
  <si>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</si>
  <si>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</si>
  <si>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</si>
  <si>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</si>
  <si>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</si>
  <si>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</si>
  <si>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</si>
  <si>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</si>
  <si>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</si>
  <si>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</si>
  <si>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</si>
  <si>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</si>
  <si>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</si>
  <si>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</si>
  <si>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</si>
  <si>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</si>
  <si>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</si>
  <si>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</si>
  <si>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</si>
  <si>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</si>
  <si>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</si>
  <si>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</si>
  <si>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</si>
  <si>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</si>
  <si>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</si>
  <si>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</si>
  <si>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</si>
  <si>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</si>
  <si>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</si>
  <si>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</si>
  <si>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</si>
  <si>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</si>
  <si>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</si>
  <si>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</si>
  <si>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</si>
  <si>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</si>
  <si>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</si>
  <si>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</si>
  <si>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</si>
  <si>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</si>
  <si>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</si>
  <si>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</si>
  <si>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</si>
  <si>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</si>
  <si>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</si>
  <si>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</si>
  <si>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</si>
  <si>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</si>
  <si>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</si>
  <si>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</si>
  <si>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</si>
  <si>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</si>
  <si>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</si>
  <si>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</si>
  <si>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</si>
  <si>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</si>
  <si>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</si>
  <si>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</si>
  <si>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</si>
  <si>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</si>
  <si>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</si>
  <si>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</si>
  <si>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</si>
  <si>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</si>
  <si>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</si>
  <si>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</si>
  <si>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</si>
  <si>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</si>
  <si>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</si>
  <si>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</si>
  <si>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</si>
  <si>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</si>
  <si>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</si>
  <si>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</si>
  <si>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</si>
  <si>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</si>
  <si>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</si>
  <si>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</si>
  <si>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</si>
  <si>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</si>
  <si>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</si>
  <si>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</si>
  <si>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</si>
  <si>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</si>
  <si>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</si>
  <si>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</si>
  <si>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</si>
  <si>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</si>
  <si>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</si>
  <si>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</si>
  <si>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</si>
  <si>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</si>
  <si>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</si>
  <si>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</si>
  <si>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</si>
  <si>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</si>
  <si>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</si>
  <si>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</si>
  <si>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</si>
  <si>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</si>
  <si>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</si>
  <si>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</si>
  <si>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</si>
  <si>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</si>
  <si>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</si>
  <si>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</si>
  <si>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</si>
  <si>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</si>
  <si>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</si>
  <si>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</si>
  <si>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</si>
  <si>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</si>
  <si>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</si>
  <si>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</si>
  <si>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</si>
  <si>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</si>
  <si>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</si>
  <si>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</si>
  <si>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</si>
  <si>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</si>
  <si>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</si>
  <si>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</si>
  <si>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</si>
  <si>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</si>
  <si>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</si>
  <si>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</si>
  <si>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</si>
  <si>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</si>
  <si>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</si>
  <si>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</si>
  <si>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</si>
  <si>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</si>
  <si>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</si>
  <si>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</si>
  <si>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</si>
  <si>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</si>
  <si>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</si>
  <si>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</si>
  <si>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</si>
  <si>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</si>
  <si>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</si>
  <si>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</si>
  <si>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</si>
  <si>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</si>
  <si>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</si>
  <si>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</si>
  <si>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</si>
  <si>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</si>
  <si>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</si>
  <si>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</si>
  <si>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</si>
  <si>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</si>
  <si>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</si>
  <si>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</si>
  <si>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</si>
  <si>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</si>
  <si>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</si>
  <si>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</si>
  <si>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</si>
  <si>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</si>
  <si>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</si>
  <si>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</si>
  <si>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</si>
  <si>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</si>
  <si>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</si>
  <si>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</si>
  <si>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</si>
  <si>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</si>
  <si>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</si>
  <si>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</si>
  <si>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</si>
  <si>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</si>
  <si>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</si>
  <si>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</si>
  <si>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</si>
  <si>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</si>
  <si>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</si>
  <si>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</si>
  <si>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</si>
  <si>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</si>
  <si>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</si>
  <si>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</si>
  <si>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</si>
  <si>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</si>
  <si>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</si>
  <si>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</si>
  <si>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</si>
  <si>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</si>
  <si>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</si>
  <si>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</si>
  <si>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</si>
  <si>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</si>
  <si>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</si>
  <si>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</si>
  <si>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</si>
  <si>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</si>
  <si>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</si>
  <si>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</si>
  <si>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</si>
  <si>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</si>
  <si>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</si>
  <si>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</si>
  <si>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</si>
  <si>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</si>
  <si>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</si>
  <si>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</si>
  <si>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</si>
  <si>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</si>
  <si>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</si>
  <si>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</si>
  <si>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</si>
  <si>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</si>
  <si>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</si>
  <si>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</si>
  <si>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</si>
  <si>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</si>
  <si>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</si>
  <si>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</si>
  <si>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</si>
  <si>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</si>
  <si>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</si>
  <si>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</si>
  <si>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</si>
  <si>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</si>
  <si>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</si>
  <si>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</si>
  <si>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</si>
  <si>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</si>
  <si>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</si>
  <si>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</si>
  <si>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</si>
  <si>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</si>
  <si>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</si>
  <si>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</si>
  <si>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</si>
  <si>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</si>
  <si>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</si>
  <si>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</si>
  <si>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</si>
  <si>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</si>
  <si>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</si>
  <si>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</si>
  <si>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</si>
  <si>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</si>
  <si>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</si>
  <si>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</si>
  <si>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</si>
  <si>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</si>
  <si>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</si>
  <si>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</si>
  <si>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</si>
  <si>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</si>
  <si>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</si>
  <si>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</si>
  <si>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</si>
  <si>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</si>
  <si>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</si>
  <si>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</si>
  <si>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</si>
  <si>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</si>
  <si>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</si>
  <si>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</si>
  <si>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</si>
  <si>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</si>
  <si>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</si>
  <si>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</si>
  <si>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</si>
  <si>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</si>
  <si>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</si>
  <si>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</si>
  <si>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</si>
  <si>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</si>
  <si>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</si>
  <si>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</si>
  <si>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</si>
  <si>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</si>
  <si>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</si>
  <si>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</si>
  <si>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</si>
  <si>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</si>
  <si>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</si>
  <si>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</si>
  <si>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</si>
  <si>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</si>
  <si>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</si>
  <si>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</si>
  <si>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</si>
  <si>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</si>
  <si>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</si>
  <si>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</si>
  <si>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</si>
  <si>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</si>
  <si>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</si>
  <si>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</si>
  <si>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</si>
  <si>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</si>
  <si>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</si>
  <si>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</si>
  <si>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</si>
  <si>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</si>
  <si>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</si>
  <si>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</si>
  <si>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</si>
  <si>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</si>
  <si>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</si>
  <si>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</si>
  <si>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</si>
  <si>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</si>
  <si>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</si>
  <si>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</si>
  <si>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</si>
  <si>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</si>
  <si>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</si>
  <si>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</si>
  <si>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</si>
  <si>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</si>
  <si>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</si>
  <si>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</si>
  <si>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</si>
  <si>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</si>
  <si>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</si>
  <si>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</si>
  <si>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</si>
  <si>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</si>
  <si>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</si>
  <si>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</si>
  <si>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</si>
  <si>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</si>
  <si>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</si>
  <si>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</si>
  <si>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</si>
  <si>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</si>
  <si>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</si>
  <si>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</si>
  <si>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</si>
  <si>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</si>
  <si>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</si>
  <si>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</si>
  <si>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</si>
  <si>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</si>
  <si>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</si>
  <si>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</si>
  <si>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</si>
  <si>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</si>
  <si>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</si>
  <si>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</si>
  <si>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</si>
  <si>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</si>
  <si>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</si>
  <si>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</si>
  <si>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</si>
  <si>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</si>
  <si>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</si>
  <si>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</si>
  <si>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</si>
  <si>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</si>
  <si>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</si>
  <si>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</si>
  <si>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</si>
  <si>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</si>
  <si>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</si>
  <si>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</si>
  <si>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</si>
  <si>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</si>
  <si>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</si>
  <si>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</si>
  <si>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</si>
  <si>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</si>
  <si>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</si>
  <si>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</si>
  <si>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</si>
  <si>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</si>
  <si>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</si>
  <si>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</si>
  <si>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</si>
  <si>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</si>
  <si>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</si>
  <si>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</si>
  <si>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</si>
  <si>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</si>
  <si>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</si>
  <si>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</si>
  <si>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</si>
  <si>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</si>
  <si>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</si>
  <si>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</si>
  <si>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</si>
  <si>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</si>
  <si>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</si>
  <si>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</si>
  <si>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</si>
  <si>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</si>
  <si>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</si>
  <si>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</si>
  <si>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</si>
  <si>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</si>
  <si>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</si>
  <si>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</si>
  <si>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</si>
  <si>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</si>
  <si>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</si>
  <si>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</si>
  <si>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</si>
  <si>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</si>
  <si>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</si>
  <si>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</si>
  <si>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</si>
  <si>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</si>
  <si>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</si>
  <si>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</si>
  <si>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</si>
  <si>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</si>
  <si>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</si>
  <si>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</si>
  <si>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</si>
  <si>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</si>
  <si>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</si>
  <si>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</si>
  <si>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</si>
  <si>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</si>
  <si>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</si>
  <si>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</si>
  <si>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</si>
  <si>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</si>
  <si>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</si>
  <si>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</si>
  <si>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</si>
  <si>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</si>
  <si>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</si>
  <si>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</si>
  <si>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</si>
  <si>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</si>
  <si>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</si>
  <si>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</si>
  <si>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</si>
  <si>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</si>
  <si>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</si>
  <si>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</si>
  <si>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</si>
  <si>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</si>
  <si>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</si>
  <si>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</si>
  <si>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</si>
  <si>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</si>
  <si>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</si>
  <si>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</si>
  <si>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</si>
  <si>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</si>
  <si>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</si>
  <si>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</si>
  <si>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</si>
  <si>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</si>
  <si>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</si>
  <si>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</si>
  <si>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</si>
  <si>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</si>
  <si>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</si>
  <si>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</si>
  <si>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</si>
  <si>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</si>
  <si>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</si>
  <si>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</si>
  <si>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</si>
  <si>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</si>
  <si>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</si>
  <si>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</si>
  <si>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</si>
  <si>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</si>
  <si>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</si>
  <si>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</si>
  <si>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</si>
  <si>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</si>
  <si>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</si>
  <si>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</si>
  <si>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</si>
  <si>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</si>
  <si>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</si>
  <si>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</si>
  <si>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</si>
  <si>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</si>
  <si>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</si>
  <si>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</si>
  <si>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</si>
  <si>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</si>
  <si>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</si>
  <si>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</si>
  <si>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</si>
  <si>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</si>
  <si>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</si>
  <si>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</si>
  <si>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</si>
  <si>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</si>
  <si>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</si>
  <si>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</si>
  <si>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</si>
  <si>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</si>
  <si>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</si>
  <si>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</si>
  <si>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</si>
  <si>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</si>
  <si>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</si>
  <si>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</si>
  <si>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</si>
  <si>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</si>
  <si>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</si>
  <si>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</si>
  <si>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</si>
  <si>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</si>
  <si>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</si>
  <si>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</si>
  <si>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</si>
  <si>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</si>
  <si>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</si>
  <si>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</si>
  <si>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</si>
  <si>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</si>
  <si>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</si>
  <si>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</si>
  <si>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</si>
  <si>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</si>
  <si>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</si>
  <si>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</si>
  <si>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</si>
  <si>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</si>
  <si>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</si>
  <si>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</si>
  <si>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</si>
  <si>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</si>
  <si>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</si>
  <si>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</si>
  <si>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</si>
  <si>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</si>
  <si>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</si>
  <si>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</si>
  <si>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</si>
  <si>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</si>
  <si>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</si>
  <si>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</si>
  <si>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</si>
  <si>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</si>
  <si>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</si>
  <si>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</si>
  <si>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</si>
  <si>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</si>
  <si>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</si>
  <si>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</si>
  <si>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</si>
  <si>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</si>
  <si>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</si>
  <si>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</si>
  <si>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</si>
  <si>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</si>
  <si>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</si>
  <si>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</si>
  <si>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</si>
  <si>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</si>
  <si>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</si>
  <si>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</si>
  <si>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</si>
  <si>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</si>
  <si>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</si>
  <si>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</si>
  <si>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</si>
  <si>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</si>
  <si>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</si>
  <si>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</si>
  <si>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</si>
  <si>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</si>
  <si>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</si>
  <si>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</si>
  <si>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</si>
  <si>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</si>
  <si>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</si>
  <si>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</si>
  <si>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</si>
  <si>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</si>
  <si>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</si>
  <si>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</si>
  <si>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</si>
  <si>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</si>
  <si>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</si>
  <si>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</si>
  <si>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</si>
  <si>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</si>
  <si>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</si>
  <si>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</si>
  <si>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</si>
  <si>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</si>
  <si>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</si>
  <si>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</si>
  <si>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</si>
  <si>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</si>
  <si>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</si>
  <si>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</si>
  <si>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</si>
  <si>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</si>
  <si>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</si>
  <si>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</si>
  <si>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</si>
  <si>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</si>
  <si>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</si>
  <si>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</si>
  <si>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</si>
  <si>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</si>
  <si>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</si>
  <si>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</si>
  <si>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</si>
  <si>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</si>
  <si>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</si>
  <si>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</si>
  <si>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</si>
  <si>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</si>
  <si>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</si>
  <si>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</si>
  <si>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</si>
  <si>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</si>
  <si>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</si>
  <si>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</si>
  <si>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</si>
  <si>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</si>
  <si>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</si>
  <si>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</si>
  <si>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</si>
  <si>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</si>
  <si>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</si>
  <si>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</si>
  <si>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</si>
  <si>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</si>
  <si>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</si>
  <si>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</si>
  <si>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</si>
  <si>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</si>
  <si>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</si>
  <si>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</si>
  <si>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</si>
  <si>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</si>
  <si>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</si>
  <si>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</si>
  <si>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</si>
  <si>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</si>
  <si>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</si>
  <si>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</si>
  <si>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</si>
  <si>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</si>
  <si>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</si>
  <si>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</si>
  <si>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</si>
  <si>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</si>
  <si>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</si>
  <si>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</si>
  <si>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</si>
  <si>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</si>
  <si>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</si>
  <si>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</si>
  <si>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</si>
  <si>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</si>
  <si>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</si>
  <si>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</si>
  <si>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</si>
  <si>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</si>
  <si>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</si>
  <si>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</si>
  <si>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</si>
  <si>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</si>
  <si>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</si>
  <si>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</si>
  <si>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</si>
  <si>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</si>
  <si>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</si>
  <si>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</si>
  <si>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</si>
  <si>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</si>
  <si>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</si>
  <si>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</si>
  <si>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</si>
  <si>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</si>
  <si>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</si>
  <si>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</si>
  <si>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</si>
  <si>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</si>
  <si>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</si>
  <si>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</si>
  <si>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</si>
  <si>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</si>
  <si>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</si>
  <si>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</si>
  <si>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</si>
  <si>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</si>
  <si>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</si>
  <si>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</si>
  <si>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</si>
  <si>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</si>
  <si>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</si>
  <si>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</si>
  <si>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</si>
  <si>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</si>
  <si>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</si>
  <si>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</si>
  <si>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</si>
  <si>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</si>
  <si>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</si>
  <si>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</si>
  <si>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</si>
  <si>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</si>
  <si>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</si>
  <si>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</si>
  <si>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</si>
  <si>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</si>
  <si>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</si>
  <si>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</si>
  <si>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</si>
  <si>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</si>
  <si>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</si>
  <si>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</si>
  <si>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</si>
  <si>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</si>
  <si>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</si>
  <si>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</si>
  <si>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</si>
  <si>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</si>
  <si>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</si>
  <si>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</si>
  <si>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</si>
  <si>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</si>
  <si>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</si>
  <si>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</si>
  <si>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</si>
  <si>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</si>
  <si>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</si>
  <si>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</si>
  <si>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</si>
  <si>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</si>
  <si>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</si>
  <si>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</si>
  <si>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</si>
  <si>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</si>
  <si>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</si>
  <si>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</si>
  <si>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</si>
  <si>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</si>
  <si>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</si>
  <si>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</si>
  <si>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</si>
  <si>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</si>
  <si>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</si>
  <si>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</si>
  <si>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</si>
  <si>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</si>
  <si>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</si>
  <si>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</si>
  <si>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</si>
  <si>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</si>
  <si>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</si>
  <si>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</si>
  <si>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</si>
  <si>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</si>
  <si>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</si>
  <si>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</si>
  <si>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</si>
  <si>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</si>
  <si>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</si>
  <si>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</si>
  <si>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</si>
  <si>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</si>
  <si>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</si>
  <si>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</si>
  <si>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</si>
  <si>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</si>
  <si>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</si>
  <si>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</si>
  <si>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</si>
  <si>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</si>
  <si>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</si>
  <si>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</si>
  <si>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</si>
  <si>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</si>
  <si>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</si>
  <si>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</si>
  <si>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</si>
  <si>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</si>
  <si>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</si>
  <si>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</si>
  <si>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</si>
  <si>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</si>
  <si>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</si>
  <si>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</si>
  <si>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</si>
  <si>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</si>
  <si>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</si>
  <si>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</si>
  <si>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</si>
  <si>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</si>
  <si>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</si>
  <si>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</si>
  <si>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</si>
  <si>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</si>
  <si>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</si>
  <si>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</si>
  <si>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</si>
  <si>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</si>
  <si>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</si>
  <si>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</si>
  <si>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</si>
  <si>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</si>
  <si>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</si>
  <si>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</si>
  <si>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</si>
  <si>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</si>
  <si>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</si>
  <si>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</si>
  <si>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</si>
  <si>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</si>
  <si>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</si>
  <si>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</si>
  <si>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</si>
  <si>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</si>
  <si>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</si>
  <si>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</si>
  <si>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</si>
  <si>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</si>
  <si>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</si>
  <si>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</si>
  <si>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</si>
  <si>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</si>
  <si>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</si>
  <si>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</si>
  <si>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</si>
  <si>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</si>
  <si>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</si>
  <si>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</si>
  <si>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</si>
  <si>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</si>
  <si>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</si>
  <si>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</si>
  <si>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</si>
  <si>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</si>
  <si>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</si>
  <si>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</si>
  <si>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</si>
  <si>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</si>
  <si>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</si>
  <si>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</si>
  <si>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</si>
  <si>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</si>
  <si>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</si>
  <si>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</si>
  <si>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</si>
  <si>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</si>
  <si>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</si>
  <si>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</si>
  <si>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</si>
  <si>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</si>
  <si>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</si>
  <si>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</si>
  <si>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</si>
  <si>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</si>
  <si>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</si>
  <si>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</si>
  <si>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</si>
  <si>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</si>
  <si>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</si>
  <si>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</si>
  <si>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</si>
  <si>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</si>
  <si>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</si>
  <si>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</si>
  <si>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</si>
  <si>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</si>
  <si>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</si>
  <si>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</si>
  <si>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</si>
  <si>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</si>
  <si>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</si>
  <si>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</si>
  <si>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</si>
  <si>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</si>
  <si>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</si>
  <si>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</si>
  <si>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</si>
  <si>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</si>
  <si>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</si>
  <si>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</si>
  <si>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</si>
  <si>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</si>
  <si>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</si>
  <si>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</si>
  <si>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</si>
  <si>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</si>
  <si>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</si>
  <si>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</si>
  <si>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</si>
  <si>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</si>
  <si>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</si>
  <si>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</si>
  <si>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</si>
  <si>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</si>
  <si>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</si>
  <si>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</si>
  <si>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</si>
  <si>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</si>
  <si>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</si>
  <si>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</si>
  <si>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</si>
  <si>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</si>
  <si>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</si>
  <si>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</si>
  <si>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</si>
  <si>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</si>
  <si>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</si>
  <si>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</si>
  <si>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</si>
  <si>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</si>
  <si>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</si>
  <si>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</si>
  <si>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</si>
  <si>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</si>
  <si>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</si>
  <si>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</si>
  <si>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</si>
  <si>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</si>
  <si>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</si>
  <si>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</si>
  <si>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</si>
  <si>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</si>
  <si>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</si>
  <si>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</si>
  <si>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</si>
  <si>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</si>
  <si>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</si>
  <si>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</si>
  <si>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</si>
  <si>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</si>
  <si>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</si>
  <si>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</si>
  <si>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</si>
  <si>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</si>
  <si>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</si>
  <si>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</si>
  <si>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</si>
  <si>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</si>
  <si>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</si>
  <si>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</si>
  <si>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</si>
  <si>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</si>
  <si>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</si>
  <si>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</si>
  <si>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</si>
  <si>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</si>
  <si>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</si>
  <si>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</si>
  <si>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</si>
  <si>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</si>
  <si>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</si>
  <si>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</si>
  <si>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</si>
  <si>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</si>
  <si>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</si>
  <si>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</si>
  <si>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</si>
  <si>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</si>
  <si>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</si>
  <si>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</si>
  <si>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</si>
  <si>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</si>
  <si>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</si>
  <si>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</si>
  <si>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</si>
  <si>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</si>
  <si>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</si>
  <si>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</si>
  <si>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</si>
  <si>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</si>
  <si>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</si>
  <si>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</si>
  <si>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</si>
  <si>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</si>
  <si>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</si>
  <si>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</si>
  <si>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</si>
  <si>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</si>
  <si>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</si>
  <si>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</si>
  <si>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</si>
  <si>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</si>
  <si>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</si>
  <si>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</si>
  <si>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</si>
  <si>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</si>
  <si>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</si>
  <si>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</si>
  <si>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</si>
  <si>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</si>
  <si>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</si>
  <si>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</si>
  <si>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</si>
  <si>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</si>
  <si>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</si>
  <si>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</si>
  <si>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</si>
  <si>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</si>
  <si>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</si>
  <si>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</si>
  <si>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</si>
  <si>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</si>
  <si>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</si>
  <si>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</si>
  <si>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</si>
  <si>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</si>
  <si>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</si>
  <si>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</si>
  <si>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</si>
  <si>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</si>
  <si>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</si>
  <si>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</si>
  <si>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</si>
  <si>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</si>
  <si>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</si>
  <si>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</si>
  <si>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</si>
  <si>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</si>
  <si>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</si>
  <si>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</si>
  <si>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</si>
  <si>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</si>
  <si>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</si>
  <si>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</si>
  <si>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</si>
  <si>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</si>
  <si>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</si>
  <si>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</si>
  <si>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</si>
  <si>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</si>
  <si>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</si>
  <si>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</si>
  <si>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</si>
  <si>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</si>
  <si>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</si>
  <si>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</si>
  <si>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</si>
  <si>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</si>
  <si>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</si>
  <si>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</si>
  <si>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</si>
  <si>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</si>
  <si>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</si>
  <si>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</si>
  <si>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</si>
  <si>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</si>
  <si>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</si>
  <si>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</si>
  <si>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</si>
  <si>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</si>
  <si>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</si>
  <si>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</si>
  <si>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</si>
  <si>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</si>
  <si>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</si>
  <si>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</si>
  <si>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</si>
  <si>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</si>
  <si>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</si>
  <si>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</si>
  <si>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</si>
  <si>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</si>
  <si>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</si>
  <si>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</si>
  <si>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</si>
  <si>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</si>
  <si>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</si>
  <si>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</si>
  <si>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</si>
  <si>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</si>
  <si>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</si>
  <si>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</si>
  <si>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</si>
  <si>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</si>
  <si>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</si>
  <si>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</si>
  <si>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</si>
  <si>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</si>
  <si>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</si>
  <si>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</si>
  <si>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</si>
  <si>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</si>
  <si>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</si>
  <si>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</si>
  <si>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</si>
  <si>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</si>
  <si>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</si>
  <si>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</si>
  <si>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</si>
  <si>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</si>
  <si>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</si>
  <si>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</si>
  <si>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</si>
  <si>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</si>
  <si>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</si>
  <si>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</si>
  <si>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</si>
  <si>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</si>
  <si>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</si>
  <si>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</si>
  <si>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</si>
  <si>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</si>
  <si>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</si>
  <si>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</si>
  <si>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</si>
  <si>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</si>
  <si>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</si>
  <si>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</si>
  <si>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</si>
  <si>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</si>
  <si>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</si>
  <si>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</si>
  <si>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</si>
  <si>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</si>
  <si>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</si>
  <si>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</si>
  <si>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</si>
  <si>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</si>
  <si>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</si>
  <si>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</si>
  <si>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</si>
  <si>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</si>
  <si>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</si>
  <si>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</si>
  <si>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</si>
  <si>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</si>
  <si>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</si>
  <si>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</si>
  <si>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</si>
  <si>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</si>
  <si>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</si>
  <si>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</si>
  <si>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</si>
  <si>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</si>
  <si>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</si>
  <si>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</si>
  <si>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</si>
  <si>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</si>
  <si>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</si>
  <si>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</si>
  <si>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</si>
  <si>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</si>
  <si>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</si>
  <si>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</si>
  <si>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</si>
  <si>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</si>
  <si>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</si>
  <si>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</si>
  <si>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</si>
  <si>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</si>
  <si>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</si>
  <si>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</si>
  <si>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</si>
  <si>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</si>
  <si>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</si>
  <si>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</si>
  <si>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</si>
  <si>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</si>
  <si>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</si>
  <si>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</si>
  <si>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</si>
  <si>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</si>
  <si>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</si>
  <si>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</si>
  <si>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</si>
  <si>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</si>
  <si>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</si>
  <si>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</si>
  <si>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</si>
  <si>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</si>
  <si>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</si>
  <si>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</si>
  <si>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</si>
  <si>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</si>
  <si>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</si>
  <si>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</si>
  <si>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</si>
  <si>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</si>
  <si>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</si>
  <si>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</si>
  <si>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</si>
  <si>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</si>
  <si>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</si>
  <si>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</si>
  <si>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</si>
  <si>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</si>
  <si>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</si>
  <si>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</si>
  <si>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</si>
  <si>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</si>
  <si>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</si>
  <si>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</si>
  <si>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</si>
  <si>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</si>
  <si>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</si>
  <si>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</si>
  <si>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</si>
  <si>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</si>
  <si>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</si>
  <si>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</si>
  <si>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</si>
  <si>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</si>
  <si>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</si>
  <si>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</si>
  <si>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</si>
  <si>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</si>
  <si>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</si>
  <si>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</si>
  <si>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</si>
  <si>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</si>
  <si>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</si>
  <si>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</si>
  <si>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</si>
  <si>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</si>
  <si>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</si>
  <si>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</si>
  <si>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</si>
  <si>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</si>
  <si>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</si>
  <si>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</si>
  <si>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</si>
  <si>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</si>
  <si>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</si>
  <si>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</si>
  <si>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</si>
  <si>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</si>
  <si>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</si>
  <si>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</si>
  <si>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</si>
  <si>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</si>
  <si>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</si>
  <si>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</si>
  <si>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</si>
  <si>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</si>
  <si>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</si>
  <si>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</si>
  <si>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</si>
  <si>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</si>
  <si>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</si>
  <si>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</si>
  <si>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</si>
  <si>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</si>
  <si>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</si>
  <si>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</si>
  <si>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</si>
  <si>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</si>
  <si>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</si>
  <si>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</si>
  <si>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</si>
  <si>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</si>
  <si>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</si>
  <si>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</si>
  <si>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</si>
  <si>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</si>
  <si>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</si>
  <si>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</si>
  <si>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</si>
  <si>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</si>
  <si>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</si>
  <si>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</si>
  <si>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</si>
  <si>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</si>
  <si>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</si>
  <si>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</si>
  <si>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</si>
  <si>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</si>
  <si>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</si>
  <si>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</si>
  <si>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</si>
  <si>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</si>
  <si>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</si>
  <si>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</si>
  <si>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</si>
  <si>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</si>
  <si>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</si>
  <si>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</si>
  <si>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</si>
  <si>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</si>
  <si>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</si>
  <si>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</si>
  <si>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</si>
  <si>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</si>
  <si>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</si>
  <si>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</si>
  <si>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</si>
  <si>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</si>
  <si>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</si>
  <si>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</si>
  <si>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</si>
  <si>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</si>
  <si>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</si>
  <si>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</si>
  <si>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</si>
  <si>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</si>
  <si>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</si>
  <si>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</si>
  <si>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</si>
  <si>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</si>
  <si>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</si>
  <si>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</si>
  <si>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</si>
  <si>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</si>
  <si>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</si>
  <si>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</si>
  <si>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</si>
  <si>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</si>
  <si>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</si>
  <si>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</si>
  <si>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</si>
  <si>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</si>
  <si>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</si>
  <si>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</si>
  <si>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</si>
  <si>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</si>
  <si>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</si>
  <si>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</si>
  <si>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</si>
  <si>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</si>
  <si>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</si>
  <si>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</si>
  <si>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</si>
  <si>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</si>
  <si>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</si>
  <si>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</si>
  <si>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</si>
  <si>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</si>
  <si>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</si>
  <si>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</si>
  <si>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</si>
  <si>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</si>
  <si>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</si>
  <si>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</si>
  <si>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</si>
  <si>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</si>
  <si>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</si>
  <si>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</si>
  <si>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</si>
  <si>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</si>
  <si>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</si>
  <si>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</si>
  <si>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</si>
  <si>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</si>
  <si>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</si>
  <si>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</si>
  <si>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</si>
  <si>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</si>
  <si>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</si>
  <si>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</si>
  <si>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</si>
  <si>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</si>
  <si>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</si>
  <si>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</si>
  <si>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</si>
  <si>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</si>
  <si>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</si>
  <si>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</si>
  <si>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</si>
  <si>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</si>
  <si>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</si>
  <si>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</si>
  <si>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</si>
  <si>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</si>
  <si>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</si>
  <si>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</si>
  <si>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</si>
  <si>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</si>
  <si>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</si>
  <si>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</si>
  <si>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</si>
  <si>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</si>
  <si>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</si>
  <si>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</si>
  <si>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</si>
  <si>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</si>
  <si>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</si>
  <si>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</si>
  <si>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</si>
  <si>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</si>
  <si>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</si>
  <si>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</si>
  <si>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</si>
  <si>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</si>
  <si>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</si>
  <si>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</si>
  <si>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</si>
  <si>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</si>
  <si>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</si>
  <si>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</si>
  <si>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</si>
  <si>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</si>
  <si>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</si>
  <si>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</si>
  <si>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</si>
  <si>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</si>
  <si>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</si>
  <si>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</si>
  <si>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</si>
  <si>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</si>
  <si>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</si>
  <si>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</si>
  <si>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</si>
  <si>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</si>
  <si>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</si>
  <si>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</si>
  <si>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</si>
  <si>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</si>
  <si>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</si>
  <si>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</si>
  <si>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</si>
  <si>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</si>
  <si>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</si>
  <si>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</si>
  <si>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</si>
  <si>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</si>
  <si>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</si>
  <si>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</si>
  <si>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</si>
  <si>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</si>
  <si>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</si>
  <si>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</si>
  <si>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</si>
  <si>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</si>
  <si>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</si>
  <si>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</si>
  <si>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</si>
  <si>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</si>
  <si>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</si>
  <si>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</si>
  <si>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</si>
  <si>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</si>
  <si>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</si>
  <si>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</si>
  <si>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</si>
  <si>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</si>
  <si>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</si>
  <si>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</si>
  <si>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</si>
  <si>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</si>
  <si>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</si>
  <si>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</si>
  <si>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</si>
  <si>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</si>
  <si>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</si>
  <si>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</si>
  <si>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</si>
  <si>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</si>
  <si>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</si>
  <si>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</si>
  <si>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</si>
  <si>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</si>
  <si>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</si>
  <si>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</si>
  <si>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</si>
  <si>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</si>
  <si>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</si>
  <si>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</si>
  <si>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</si>
  <si>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</si>
  <si>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</si>
  <si>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</si>
  <si>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</si>
  <si>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</si>
  <si>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</si>
  <si>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</si>
  <si>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</si>
  <si>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</si>
  <si>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</si>
  <si>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</si>
  <si>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</si>
  <si>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</si>
  <si>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</si>
  <si>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</si>
  <si>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</si>
  <si>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</si>
  <si>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</si>
  <si>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</si>
  <si>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</si>
  <si>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</si>
  <si>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</si>
  <si>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</si>
  <si>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</si>
  <si>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</si>
  <si>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</si>
  <si>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</si>
  <si>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</si>
  <si>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</si>
  <si>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</si>
  <si>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</si>
  <si>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</si>
  <si>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</si>
  <si>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</si>
  <si>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</si>
  <si>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</si>
  <si>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</si>
  <si>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</si>
  <si>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</si>
  <si>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</si>
  <si>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</si>
  <si>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</si>
  <si>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</si>
  <si>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</si>
  <si>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</si>
  <si>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</si>
  <si>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</si>
  <si>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</si>
  <si>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</si>
  <si>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</si>
  <si>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</si>
  <si>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</si>
  <si>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</si>
  <si>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</si>
  <si>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</si>
  <si>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</si>
  <si>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</si>
  <si>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</si>
  <si>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</si>
  <si>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</si>
  <si>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</si>
  <si>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</si>
  <si>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</si>
  <si>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</si>
  <si>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</si>
  <si>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</si>
  <si>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</si>
  <si>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</si>
  <si>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</si>
  <si>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</si>
  <si>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</si>
  <si>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</si>
  <si>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</si>
  <si>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</si>
  <si>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</si>
  <si>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</si>
  <si>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</si>
  <si>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</si>
  <si>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</si>
  <si>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</si>
  <si>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</si>
  <si>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</si>
  <si>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</si>
  <si>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</si>
  <si>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</si>
  <si>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</si>
  <si>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</si>
  <si>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</si>
  <si>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</si>
  <si>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</si>
  <si>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</si>
  <si>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</si>
  <si>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</si>
  <si>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</si>
  <si>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</si>
  <si>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</si>
  <si>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</si>
  <si>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</si>
  <si>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</si>
  <si>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</si>
  <si>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</si>
  <si>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</si>
  <si>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</si>
  <si>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</si>
  <si>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</si>
  <si>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</si>
  <si>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</si>
  <si>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</si>
  <si>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</si>
  <si>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</si>
  <si>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</si>
  <si>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</si>
  <si>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</si>
  <si>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</si>
  <si>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</si>
  <si>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</si>
  <si>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</si>
  <si>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</si>
  <si>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</si>
  <si>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</si>
  <si>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</si>
  <si>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</si>
  <si>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</si>
  <si>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</si>
  <si>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</si>
  <si>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</si>
  <si>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</si>
  <si>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</si>
  <si>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</si>
  <si>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</si>
  <si>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</si>
  <si>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</si>
  <si>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</si>
  <si>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</si>
  <si>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</si>
  <si>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</si>
  <si>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</si>
  <si>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</si>
  <si>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</si>
  <si>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</si>
  <si>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</si>
  <si>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</si>
  <si>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</si>
  <si>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</si>
  <si>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</si>
  <si>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</si>
  <si>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</si>
  <si>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</si>
  <si>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</si>
  <si>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</si>
  <si>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</si>
  <si>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</si>
  <si>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</si>
  <si>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</si>
  <si>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</si>
  <si>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</si>
  <si>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</si>
  <si>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</si>
  <si>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</si>
  <si>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</si>
  <si>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</si>
  <si>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</si>
  <si>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</si>
  <si>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</si>
  <si>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</si>
  <si>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</si>
  <si>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</si>
  <si>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</si>
  <si>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</si>
  <si>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</si>
  <si>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</si>
  <si>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</si>
  <si>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</si>
  <si>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</si>
  <si>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</si>
  <si>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</si>
  <si>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</si>
  <si>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</si>
  <si>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</si>
  <si>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</si>
  <si>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</si>
  <si>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</si>
  <si>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</si>
  <si>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</si>
  <si>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</si>
  <si>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</si>
  <si>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</si>
  <si>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</si>
  <si>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</si>
  <si>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</si>
  <si>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</si>
  <si>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</si>
  <si>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</si>
  <si>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</si>
  <si>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</si>
  <si>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</si>
  <si>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</si>
  <si>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</si>
  <si>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</si>
  <si>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</si>
  <si>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</si>
  <si>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</si>
  <si>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</si>
  <si>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</si>
  <si>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</si>
  <si>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</si>
  <si>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</si>
  <si>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</si>
  <si>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</si>
  <si>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</si>
  <si>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</si>
  <si>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</si>
  <si>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</si>
  <si>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</si>
  <si>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</si>
  <si>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</si>
  <si>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</si>
  <si>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</si>
  <si>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</si>
  <si>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</si>
  <si>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</si>
  <si>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</si>
  <si>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</si>
  <si>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</si>
  <si>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</si>
  <si>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</si>
  <si>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</si>
  <si>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</si>
  <si>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</si>
  <si>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</si>
  <si>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</si>
  <si>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</si>
  <si>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</si>
  <si>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</si>
  <si>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</si>
  <si>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</si>
  <si>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</si>
  <si>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</si>
  <si>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</si>
  <si>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</si>
  <si>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</si>
  <si>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</si>
  <si>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</si>
  <si>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</si>
  <si>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</si>
  <si>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</si>
  <si>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</si>
  <si>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</si>
  <si>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</si>
  <si>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</si>
  <si>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</si>
  <si>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</si>
  <si>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</si>
  <si>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</si>
  <si>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</si>
  <si>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</si>
  <si>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</si>
  <si>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</si>
  <si>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</si>
  <si>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</si>
  <si>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</si>
  <si>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</si>
  <si>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</si>
  <si>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</si>
  <si>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</si>
  <si>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</si>
  <si>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</si>
  <si>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</si>
  <si>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</si>
  <si>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</si>
  <si>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</si>
  <si>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</si>
  <si>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</si>
  <si>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</si>
  <si>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</si>
  <si>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</si>
  <si>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</si>
  <si>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</si>
  <si>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</si>
  <si>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</si>
  <si>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</si>
  <si>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</si>
  <si>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</si>
  <si>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</si>
  <si>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</si>
  <si>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</si>
  <si>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</si>
  <si>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</si>
  <si>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</si>
  <si>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</si>
  <si>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</si>
  <si>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</si>
  <si>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</si>
  <si>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</si>
  <si>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</si>
  <si>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</si>
  <si>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</si>
  <si>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</si>
  <si>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</si>
  <si>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</si>
  <si>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</si>
  <si>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</si>
  <si>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</si>
  <si>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</si>
  <si>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</si>
  <si>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</si>
  <si>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</si>
  <si>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</si>
  <si>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</si>
  <si>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</si>
  <si>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</si>
  <si>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</si>
  <si>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</si>
  <si>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</si>
  <si>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</si>
  <si>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</si>
  <si>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</si>
  <si>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</si>
  <si>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</si>
  <si>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</si>
  <si>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</si>
  <si>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</si>
  <si>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</si>
  <si>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</si>
  <si>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</si>
  <si>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</si>
  <si>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</si>
  <si>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</si>
  <si>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</si>
  <si>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</si>
  <si>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</si>
  <si>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</si>
  <si>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</si>
  <si>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</si>
  <si>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</si>
  <si>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</si>
  <si>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</si>
  <si>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</si>
  <si>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</si>
  <si>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</si>
  <si>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</si>
  <si>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</si>
  <si>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</si>
  <si>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</si>
  <si>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</si>
  <si>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</si>
  <si>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</si>
  <si>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</si>
  <si>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</si>
  <si>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</si>
  <si>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</si>
  <si>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</si>
  <si>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</si>
  <si>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</si>
  <si>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</si>
  <si>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</si>
  <si>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</si>
  <si>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</si>
  <si>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</si>
  <si>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</si>
  <si>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</si>
  <si>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</si>
  <si>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</si>
  <si>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</si>
  <si>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</si>
  <si>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</si>
  <si>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</si>
  <si>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</si>
  <si>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</si>
  <si>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</si>
  <si>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</si>
  <si>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</si>
  <si>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</si>
  <si>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</si>
  <si>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</si>
  <si>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</si>
  <si>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</si>
  <si>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</si>
  <si>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</si>
  <si>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</si>
  <si>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</si>
  <si>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</si>
  <si>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</si>
  <si>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</si>
  <si>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</si>
  <si>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</si>
  <si>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</si>
  <si>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</si>
  <si>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</si>
  <si>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</si>
  <si>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</si>
  <si>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</si>
  <si>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</si>
  <si>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</si>
  <si>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</si>
  <si>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</si>
  <si>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</si>
  <si>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</si>
  <si>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</si>
  <si>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</si>
  <si>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</si>
  <si>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</si>
  <si>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</si>
  <si>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</si>
  <si>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</si>
  <si>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</si>
  <si>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</si>
  <si>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</si>
  <si>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</si>
  <si>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</si>
  <si>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</si>
  <si>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</si>
  <si>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</si>
  <si>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</si>
  <si>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</si>
  <si>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</si>
  <si>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</si>
  <si>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</si>
  <si>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</si>
  <si>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</si>
  <si>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</si>
  <si>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</si>
  <si>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</si>
  <si>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</si>
  <si>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</si>
  <si>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</si>
  <si>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</si>
  <si>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</si>
  <si>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</si>
  <si>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</si>
  <si>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</si>
  <si>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</si>
  <si>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</si>
  <si>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</si>
  <si>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</si>
  <si>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</si>
  <si>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</si>
  <si>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</si>
  <si>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</si>
  <si>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</si>
  <si>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</si>
  <si>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</si>
  <si>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</si>
  <si>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</si>
  <si>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</si>
  <si>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</si>
  <si>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</si>
  <si>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</si>
  <si>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</si>
  <si>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</si>
  <si>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</si>
  <si>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</si>
  <si>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</si>
  <si>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</si>
  <si>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</si>
  <si>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</si>
  <si>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</si>
  <si>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</si>
  <si>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</si>
  <si>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</si>
  <si>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</si>
  <si>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</si>
  <si>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</si>
  <si>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</si>
  <si>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</si>
  <si>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</si>
  <si>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</si>
  <si>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</si>
  <si>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</si>
  <si>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</si>
  <si>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</si>
  <si>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</si>
  <si>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</si>
  <si>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</si>
  <si>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</si>
  <si>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</si>
  <si>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</si>
  <si>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</si>
  <si>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</si>
  <si>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</si>
  <si>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</si>
  <si>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</si>
  <si>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</si>
  <si>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</si>
  <si>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</si>
  <si>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</si>
  <si>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</si>
  <si>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</si>
  <si>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</si>
  <si>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</si>
  <si>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</si>
  <si>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</si>
  <si>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</si>
  <si>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</si>
  <si>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</si>
  <si>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</si>
  <si>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</si>
  <si>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</si>
  <si>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</si>
  <si>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</si>
  <si>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</si>
  <si>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</si>
  <si>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</si>
  <si>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</si>
  <si>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</si>
  <si>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</si>
  <si>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</si>
  <si>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</si>
  <si>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</si>
  <si>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</si>
  <si>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</si>
  <si>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</si>
  <si>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</si>
  <si>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</si>
  <si>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</si>
  <si>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</si>
  <si>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</si>
  <si>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</si>
  <si>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</si>
  <si>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</si>
  <si>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</si>
  <si>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</si>
  <si>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</si>
  <si>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</si>
  <si>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</si>
  <si>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</si>
  <si>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</si>
  <si>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</si>
  <si>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</si>
  <si>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</si>
  <si>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</si>
  <si>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</si>
  <si>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</si>
  <si>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</si>
  <si>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</si>
  <si>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</si>
  <si>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</si>
  <si>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</si>
  <si>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</si>
  <si>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</si>
  <si>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</si>
  <si>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</si>
  <si>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</si>
  <si>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</si>
  <si>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</si>
  <si>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</si>
  <si>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</si>
  <si>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</si>
  <si>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</si>
  <si>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</si>
  <si>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</si>
  <si>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</si>
  <si>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</si>
  <si>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</si>
  <si>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</si>
  <si>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</si>
  <si>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</si>
  <si>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</si>
  <si>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</si>
  <si>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</si>
  <si>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</si>
  <si>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</si>
  <si>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</si>
  <si>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</si>
  <si>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</si>
  <si>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</si>
  <si>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</si>
  <si>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</si>
  <si>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</si>
  <si>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</si>
  <si>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</si>
  <si>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</si>
  <si>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</si>
  <si>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</si>
  <si>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</si>
  <si>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</si>
  <si>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</si>
  <si>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</si>
  <si>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</si>
  <si>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</si>
  <si>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</si>
  <si>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</si>
  <si>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</si>
  <si>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</si>
  <si>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</si>
  <si>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</si>
  <si>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</si>
  <si>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</si>
  <si>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</si>
  <si>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</si>
  <si>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</si>
  <si>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</si>
  <si>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</si>
  <si>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</si>
  <si>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</si>
  <si>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</si>
  <si>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</si>
  <si>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</si>
  <si>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</si>
  <si>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</si>
  <si>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</si>
  <si>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</si>
  <si>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</si>
  <si>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</si>
  <si>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</si>
  <si>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</si>
  <si>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</si>
  <si>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</si>
  <si>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</si>
  <si>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</si>
  <si>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</si>
  <si>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</si>
  <si>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</si>
  <si>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</si>
  <si>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</si>
  <si>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</si>
  <si>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</si>
  <si>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</si>
  <si>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</si>
  <si>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</si>
  <si>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</si>
  <si>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</si>
  <si>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</si>
  <si>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</si>
  <si>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</si>
  <si>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</si>
  <si>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</si>
  <si>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</si>
  <si>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</si>
  <si>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</si>
  <si>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</si>
  <si>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</si>
  <si>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</si>
  <si>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</si>
  <si>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</si>
  <si>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</si>
  <si>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</si>
  <si>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</si>
  <si>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</si>
  <si>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</si>
  <si>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</si>
  <si>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</si>
  <si>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</si>
  <si>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</si>
  <si>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</si>
  <si>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</si>
  <si>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</si>
  <si>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</si>
  <si>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</si>
  <si>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</si>
  <si>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</si>
  <si>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</si>
  <si>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</si>
  <si>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</si>
  <si>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</si>
  <si>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</si>
  <si>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</si>
  <si>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</si>
  <si>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</si>
  <si>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</si>
  <si>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</si>
  <si>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</si>
  <si>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</si>
  <si>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</si>
  <si>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</si>
  <si>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</si>
  <si>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</si>
  <si>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</si>
  <si>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</si>
  <si>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</si>
  <si>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</si>
  <si>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</si>
  <si>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</si>
  <si>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</si>
  <si>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</si>
  <si>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</si>
  <si>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</si>
  <si>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</si>
  <si>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</si>
  <si>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</si>
  <si>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</si>
  <si>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</si>
  <si>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</si>
  <si>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</si>
  <si>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</si>
  <si>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</si>
  <si>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</si>
  <si>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</si>
  <si>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</si>
  <si>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</si>
  <si>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</si>
  <si>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</si>
  <si>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</si>
  <si>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</si>
  <si>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</si>
  <si>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</si>
  <si>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</si>
  <si>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</si>
  <si>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</si>
  <si>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</si>
  <si>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</si>
  <si>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</si>
  <si>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</si>
  <si>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</si>
  <si>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</si>
  <si>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</si>
  <si>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</si>
  <si>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</si>
  <si>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</si>
  <si>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</si>
  <si>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</si>
  <si>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</si>
  <si>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</si>
  <si>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</si>
  <si>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</si>
  <si>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</si>
  <si>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</si>
  <si>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</si>
  <si>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</si>
  <si>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</si>
  <si>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</si>
  <si>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</si>
  <si>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</si>
  <si>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</si>
  <si>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</si>
  <si>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</si>
  <si>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</si>
  <si>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</si>
  <si>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</si>
  <si>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</si>
  <si>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</si>
  <si>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</si>
  <si>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</si>
  <si>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</si>
  <si>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</si>
  <si>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</si>
  <si>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</si>
  <si>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</si>
  <si>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</si>
  <si>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</si>
  <si>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</si>
  <si>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</si>
  <si>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</si>
  <si>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</si>
  <si>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</si>
  <si>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</si>
  <si>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</si>
  <si>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</si>
  <si>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</si>
  <si>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</si>
  <si>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</si>
  <si>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</si>
  <si>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</si>
  <si>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</si>
  <si>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</si>
  <si>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</si>
  <si>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</si>
  <si>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</si>
  <si>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</si>
  <si>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</si>
  <si>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</si>
  <si>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</si>
  <si>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</si>
  <si>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</si>
  <si>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</si>
  <si>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</si>
  <si>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</si>
  <si>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</si>
  <si>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</si>
  <si>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</si>
  <si>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</si>
  <si>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</si>
  <si>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</si>
  <si>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</si>
  <si>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</si>
  <si>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</si>
  <si>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</si>
  <si>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</si>
  <si>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</si>
  <si>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</si>
  <si>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</si>
  <si>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</si>
  <si>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</si>
  <si>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</si>
  <si>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</si>
  <si>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</si>
  <si>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</si>
  <si>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</si>
  <si>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</si>
  <si>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</si>
  <si>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</si>
  <si>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</si>
  <si>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</si>
  <si>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</si>
  <si>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</si>
  <si>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</si>
  <si>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</si>
  <si>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</si>
  <si>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</si>
  <si>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</si>
  <si>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</si>
  <si>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</si>
  <si>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</si>
  <si>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</si>
  <si>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</si>
  <si>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</si>
  <si>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</si>
  <si>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</si>
  <si>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</si>
  <si>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</si>
  <si>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</si>
  <si>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</si>
  <si>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</si>
  <si>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</si>
  <si>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</si>
  <si>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</si>
  <si>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</si>
  <si>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</si>
  <si>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</si>
  <si>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</si>
  <si>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</si>
  <si>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</si>
  <si>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</si>
  <si>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</si>
  <si>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</si>
  <si>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</si>
  <si>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</si>
  <si>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</si>
  <si>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</si>
  <si>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</si>
  <si>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</si>
  <si>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</si>
  <si>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</si>
  <si>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</si>
  <si>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</si>
  <si>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</si>
  <si>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</si>
  <si>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</si>
  <si>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</si>
  <si>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</si>
  <si>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</si>
  <si>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</si>
  <si>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</si>
  <si>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</si>
  <si>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</si>
  <si>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</si>
  <si>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</si>
  <si>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</si>
  <si>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</si>
  <si>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</si>
  <si>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</si>
  <si>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</si>
  <si>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</si>
  <si>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</si>
  <si>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</si>
  <si>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</si>
  <si>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</si>
  <si>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</si>
  <si>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</si>
  <si>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</si>
  <si>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</si>
  <si>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</si>
  <si>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</si>
  <si>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</si>
  <si>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</si>
  <si>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</si>
  <si>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</si>
  <si>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</si>
  <si>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</si>
  <si>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</si>
  <si>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</si>
  <si>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</si>
  <si>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</si>
  <si>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</si>
  <si>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</si>
  <si>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</si>
  <si>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</si>
  <si>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</si>
  <si>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</si>
  <si>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</si>
  <si>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</si>
  <si>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</si>
  <si>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</si>
  <si>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</si>
  <si>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</si>
  <si>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</si>
  <si>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</si>
  <si>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</si>
  <si>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</si>
  <si>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</si>
  <si>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</si>
  <si>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</si>
  <si>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</si>
  <si>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</si>
  <si>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</si>
  <si>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</si>
  <si>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</si>
  <si>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</si>
  <si>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</si>
  <si>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</si>
  <si>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</si>
  <si>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</si>
  <si>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</si>
  <si>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</si>
  <si>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</si>
  <si>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</si>
  <si>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</si>
  <si>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</si>
  <si>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</si>
  <si>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</si>
  <si>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</si>
  <si>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</si>
  <si>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</si>
  <si>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</si>
  <si>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</si>
  <si>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</si>
  <si>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</si>
  <si>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</si>
  <si>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</si>
  <si>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</si>
  <si>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</si>
  <si>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</si>
  <si>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</si>
  <si>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</si>
  <si>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</si>
  <si>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</si>
  <si>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</si>
  <si>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</si>
  <si>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</si>
  <si>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</si>
  <si>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</si>
  <si>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</si>
  <si>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</si>
  <si>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</si>
  <si>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</si>
  <si>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</si>
  <si>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</si>
  <si>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</si>
  <si>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</si>
  <si>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</si>
  <si>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</si>
  <si>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</si>
  <si>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</si>
  <si>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</si>
  <si>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</si>
  <si>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</si>
  <si>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</si>
  <si>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</si>
  <si>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</si>
  <si>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</si>
  <si>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</si>
  <si>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</si>
  <si>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</si>
  <si>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</si>
  <si>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</si>
  <si>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</si>
  <si>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</si>
  <si>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</si>
  <si>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</si>
  <si>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</si>
  <si>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</si>
  <si>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</si>
  <si>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</si>
  <si>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</si>
  <si>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</si>
  <si>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</si>
  <si>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</si>
  <si>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</si>
  <si>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</si>
  <si>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</si>
  <si>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</si>
  <si>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</si>
  <si>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</si>
  <si>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</si>
  <si>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</si>
  <si>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</si>
  <si>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</si>
  <si>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</si>
  <si>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</si>
  <si>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</si>
  <si>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</si>
  <si>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</si>
  <si>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</si>
  <si>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</si>
  <si>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</si>
  <si>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</si>
  <si>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</si>
  <si>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</si>
  <si>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</si>
  <si>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</si>
  <si>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</si>
  <si>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</si>
  <si>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</si>
  <si>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</si>
  <si>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</si>
  <si>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</si>
  <si>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</si>
  <si>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</si>
  <si>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</si>
  <si>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</si>
  <si>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</si>
  <si>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</si>
  <si>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</si>
  <si>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</si>
  <si>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</si>
  <si>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</si>
  <si>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</si>
  <si>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</si>
  <si>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</si>
  <si>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</si>
  <si>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</si>
  <si>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</si>
  <si>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</si>
  <si>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</si>
  <si>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</si>
  <si>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</si>
  <si>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</si>
  <si>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</si>
  <si>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</si>
  <si>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</si>
  <si>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</si>
  <si>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</si>
  <si>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</si>
  <si>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</si>
  <si>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</si>
  <si>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</si>
  <si>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</si>
  <si>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</si>
  <si>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</si>
  <si>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</si>
  <si>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</si>
  <si>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</si>
  <si>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</si>
  <si>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</si>
  <si>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</si>
  <si>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</si>
  <si>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</si>
  <si>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</si>
  <si>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</si>
  <si>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</si>
  <si>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</si>
  <si>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</si>
  <si>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</si>
  <si>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</si>
  <si>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</si>
  <si>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</si>
  <si>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</si>
  <si>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</si>
  <si>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</si>
  <si>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</si>
  <si>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</si>
  <si>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</si>
  <si>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</si>
  <si>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</si>
  <si>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</si>
  <si>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</si>
  <si>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</si>
  <si>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</si>
  <si>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</si>
  <si>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</si>
  <si>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</si>
  <si>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</si>
  <si>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</si>
  <si>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</si>
  <si>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</si>
  <si>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</si>
  <si>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</si>
  <si>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</si>
  <si>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</si>
  <si>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</si>
  <si>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</si>
  <si>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</si>
  <si>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</si>
  <si>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</si>
  <si>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</si>
  <si>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</si>
  <si>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</si>
  <si>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</si>
  <si>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</si>
  <si>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</si>
  <si>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</si>
  <si>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</si>
  <si>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</si>
  <si>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</si>
  <si>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</si>
  <si>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</si>
  <si>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</si>
  <si>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</si>
  <si>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</si>
  <si>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</si>
  <si>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</si>
  <si>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</si>
  <si>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</si>
  <si>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</si>
  <si>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</si>
  <si>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</si>
  <si>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</si>
  <si>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</si>
  <si>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</si>
  <si>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</si>
  <si>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</si>
  <si>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</si>
  <si>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</si>
  <si>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</si>
  <si>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</si>
  <si>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</si>
  <si>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</si>
  <si>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</si>
  <si>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</si>
  <si>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</si>
  <si>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</si>
  <si>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</si>
  <si>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</si>
  <si>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</si>
  <si>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</si>
  <si>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</si>
  <si>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</si>
  <si>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</si>
  <si>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</si>
  <si>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</si>
  <si>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</si>
  <si>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</si>
  <si>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</si>
  <si>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</si>
  <si>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</si>
  <si>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</si>
  <si>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</si>
  <si>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</si>
  <si>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</si>
  <si>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</si>
  <si>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</si>
  <si>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</si>
  <si>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</si>
  <si>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</si>
  <si>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</si>
  <si>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</si>
  <si>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</si>
  <si>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</si>
  <si>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</si>
  <si>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</si>
  <si>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</si>
  <si>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</si>
  <si>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</si>
  <si>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</si>
  <si>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</si>
  <si>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</si>
  <si>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</si>
  <si>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</si>
  <si>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</si>
  <si>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</si>
  <si>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</si>
  <si>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</si>
  <si>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</si>
  <si>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</si>
  <si>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</si>
  <si>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</si>
  <si>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</si>
  <si>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</si>
  <si>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</si>
  <si>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</si>
  <si>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</si>
  <si>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</si>
  <si>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</si>
  <si>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</si>
  <si>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</si>
  <si>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</si>
  <si>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</si>
  <si>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</si>
  <si>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</si>
  <si>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</si>
  <si>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</si>
  <si>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</si>
  <si>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</si>
  <si>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</si>
  <si>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</si>
  <si>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</si>
  <si>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</si>
  <si>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</si>
  <si>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</si>
  <si>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</si>
  <si>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</si>
  <si>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</si>
  <si>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</si>
  <si>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</si>
  <si>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</si>
  <si>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</si>
  <si>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</si>
  <si>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</si>
  <si>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</si>
  <si>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</si>
  <si>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</si>
  <si>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</si>
  <si>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</si>
  <si>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</si>
  <si>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</si>
  <si>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</si>
  <si>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</si>
  <si>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</si>
  <si>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</si>
  <si>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</si>
  <si>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</si>
  <si>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</si>
  <si>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</si>
  <si>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</si>
  <si>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</si>
  <si>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</si>
  <si>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</si>
  <si>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</si>
  <si>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</si>
  <si>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</si>
  <si>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</si>
  <si>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</si>
  <si>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</si>
  <si>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</si>
  <si>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</si>
  <si>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</si>
  <si>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</si>
  <si>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</si>
  <si>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</si>
  <si>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</si>
  <si>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</si>
  <si>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</si>
  <si>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</si>
  <si>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</si>
  <si>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</si>
  <si>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</si>
  <si>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</si>
  <si>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</si>
  <si>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</si>
  <si>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</si>
  <si>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</si>
  <si>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</si>
  <si>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</si>
  <si>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</si>
  <si>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</si>
  <si>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</si>
  <si>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</si>
  <si>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</si>
  <si>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</si>
  <si>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</si>
  <si>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</si>
  <si>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</si>
  <si>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</si>
  <si>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</si>
  <si>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</si>
  <si>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</si>
  <si>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</si>
  <si>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</si>
  <si>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</si>
  <si>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</si>
  <si>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</si>
  <si>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</si>
  <si>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</si>
  <si>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</si>
  <si>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</si>
  <si>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</si>
  <si>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</si>
  <si>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</si>
  <si>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</si>
  <si>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</si>
  <si>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</si>
  <si>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</si>
  <si>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</si>
  <si>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</si>
  <si>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</si>
  <si>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</si>
  <si>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</si>
  <si>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</si>
  <si>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</si>
  <si>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</si>
  <si>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</si>
  <si>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</si>
  <si>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</si>
  <si>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</si>
  <si>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</si>
  <si>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</si>
  <si>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</si>
  <si>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</si>
  <si>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</si>
  <si>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</si>
  <si>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</si>
  <si>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</si>
  <si>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</si>
  <si>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</si>
  <si>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</si>
  <si>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</si>
  <si>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</si>
  <si>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</si>
  <si>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</si>
  <si>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</si>
  <si>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</si>
  <si>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</si>
  <si>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</si>
  <si>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</si>
  <si>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</si>
  <si>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</si>
  <si>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</si>
  <si>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</si>
  <si>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</si>
  <si>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</si>
  <si>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</si>
  <si>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</si>
  <si>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</si>
  <si>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</si>
  <si>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</si>
  <si>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</si>
  <si>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</si>
  <si>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</si>
  <si>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</si>
  <si>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</si>
  <si>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</si>
  <si>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</si>
  <si>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</si>
  <si>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</si>
  <si>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</si>
  <si>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</si>
  <si>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</si>
  <si>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</si>
  <si>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</si>
  <si>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</si>
  <si>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</si>
  <si>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</si>
  <si>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</si>
  <si>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</si>
  <si>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</si>
  <si>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</si>
  <si>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</si>
  <si>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</si>
  <si>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</si>
  <si>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</si>
  <si>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</si>
  <si>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</si>
  <si>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</si>
  <si>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</si>
  <si>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</si>
  <si>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</si>
  <si>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</si>
  <si>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</si>
  <si>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</si>
  <si>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</si>
  <si>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</si>
  <si>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</si>
  <si>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</si>
  <si>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</si>
  <si>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</si>
  <si>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</si>
  <si>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</si>
  <si>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</si>
  <si>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</si>
  <si>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</si>
  <si>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</si>
  <si>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</si>
  <si>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</si>
  <si>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</si>
  <si>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</si>
  <si>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</si>
  <si>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</si>
  <si>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</si>
  <si>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</si>
  <si>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</si>
  <si>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</si>
  <si>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</si>
  <si>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</si>
  <si>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</si>
  <si>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</si>
  <si>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</si>
  <si>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</si>
  <si>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</si>
  <si>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</si>
  <si>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</si>
  <si>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</si>
  <si>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</si>
  <si>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</si>
  <si>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</si>
  <si>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</si>
  <si>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</si>
  <si>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</si>
  <si>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</si>
  <si>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</si>
  <si>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</si>
  <si>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</si>
  <si>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</si>
  <si>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</si>
  <si>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</si>
  <si>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</si>
  <si>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</si>
  <si>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</si>
  <si>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</si>
  <si>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</si>
  <si>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</si>
  <si>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</si>
  <si>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</si>
  <si>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</si>
  <si>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</si>
  <si>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</si>
  <si>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</si>
  <si>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</si>
  <si>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</si>
  <si>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</si>
  <si>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</si>
  <si>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</si>
  <si>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</si>
  <si>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</si>
  <si>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</si>
  <si>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</si>
  <si>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</si>
  <si>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</si>
  <si>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</si>
  <si>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</si>
  <si>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</si>
  <si>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</si>
  <si>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</si>
  <si>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</si>
  <si>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</si>
  <si>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</si>
  <si>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</si>
  <si>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</si>
  <si>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</si>
  <si>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</si>
  <si>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</si>
  <si>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</si>
  <si>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</si>
  <si>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</si>
  <si>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</si>
  <si>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</si>
  <si>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</si>
  <si>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</si>
  <si>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</si>
  <si>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</si>
  <si>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</si>
  <si>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</si>
  <si>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</si>
  <si>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</si>
  <si>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</si>
  <si>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</si>
  <si>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</si>
  <si>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</si>
  <si>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</si>
  <si>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</si>
  <si>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</si>
  <si>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</si>
  <si>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</si>
  <si>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</si>
  <si>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</si>
  <si>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</si>
  <si>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</si>
  <si>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</si>
  <si>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</si>
  <si>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</si>
  <si>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</si>
  <si>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</si>
  <si>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</si>
  <si>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</si>
  <si>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</si>
  <si>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</si>
  <si>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</si>
  <si>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</si>
  <si>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</si>
  <si>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</si>
  <si>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</si>
  <si>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</si>
  <si>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</si>
  <si>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</si>
  <si>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</si>
  <si>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</si>
  <si>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</si>
  <si>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</si>
  <si>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</si>
  <si>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</si>
  <si>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</si>
  <si>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</si>
  <si>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</si>
  <si>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</si>
  <si>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</si>
  <si>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</si>
  <si>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</si>
  <si>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</si>
  <si>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</si>
  <si>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</si>
  <si>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</si>
  <si>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</si>
  <si>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</si>
  <si>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</si>
  <si>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</si>
  <si>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</si>
  <si>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</si>
  <si>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</si>
  <si>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</si>
  <si>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</si>
  <si>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</si>
  <si>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</si>
  <si>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</si>
  <si>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</si>
  <si>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</si>
  <si>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</si>
  <si>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</si>
  <si>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</si>
  <si>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</si>
  <si>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</si>
  <si>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</si>
  <si>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</si>
  <si>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</si>
  <si>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</si>
  <si>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</si>
  <si>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</si>
  <si>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</si>
  <si>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</si>
  <si>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</si>
  <si>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</si>
  <si>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</si>
  <si>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</si>
  <si>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</si>
  <si>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</si>
  <si>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</si>
  <si>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</si>
  <si>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</si>
  <si>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</si>
  <si>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</si>
  <si>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</si>
  <si>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</si>
  <si>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</si>
  <si>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</si>
  <si>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</si>
  <si>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</si>
  <si>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</si>
  <si>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</si>
  <si>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</si>
  <si>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</si>
  <si>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</si>
  <si>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</si>
  <si>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</si>
  <si>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</si>
  <si>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</si>
  <si>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</si>
  <si>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</si>
  <si>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</si>
  <si>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</si>
  <si>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</si>
  <si>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</si>
  <si>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</si>
  <si>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</si>
  <si>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</si>
  <si>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</si>
  <si>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</si>
  <si>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</si>
  <si>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</si>
  <si>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</si>
  <si>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</si>
  <si>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</si>
  <si>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</si>
  <si>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</si>
  <si>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</si>
  <si>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</si>
  <si>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</si>
  <si>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</si>
  <si>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</si>
  <si>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</si>
  <si>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</si>
  <si>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</si>
  <si>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</si>
  <si>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</si>
  <si>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</si>
  <si>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</si>
  <si>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</si>
  <si>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</si>
  <si>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</si>
  <si>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</si>
  <si>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</si>
  <si>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</si>
  <si>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</si>
  <si>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</si>
  <si>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</si>
  <si>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</si>
  <si>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</si>
  <si>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</si>
  <si>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</si>
  <si>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</si>
  <si>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</si>
  <si>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</si>
  <si>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</si>
  <si>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</si>
  <si>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</si>
  <si>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</si>
  <si>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</si>
  <si>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</si>
  <si>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</si>
  <si>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</si>
  <si>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</si>
  <si>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</si>
  <si>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</si>
  <si>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</si>
  <si>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</si>
  <si>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</si>
  <si>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</si>
  <si>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</si>
  <si>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</si>
  <si>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</si>
  <si>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</si>
  <si>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</si>
  <si>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</si>
  <si>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</si>
  <si>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</si>
  <si>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</si>
  <si>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</si>
  <si>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</si>
  <si>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</si>
  <si>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</si>
  <si>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</si>
  <si>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</si>
  <si>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</si>
  <si>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</si>
  <si>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</si>
  <si>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</si>
  <si>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</si>
  <si>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</si>
  <si>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</si>
  <si>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</si>
  <si>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</si>
  <si>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</si>
  <si>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</si>
  <si>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</si>
  <si>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</si>
  <si>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</si>
  <si>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</si>
  <si>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</si>
  <si>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</si>
  <si>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</si>
  <si>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</si>
  <si>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</si>
  <si>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</si>
  <si>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</si>
  <si>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</si>
  <si>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</si>
  <si>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</si>
  <si>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</si>
  <si>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</si>
  <si>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</si>
  <si>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</si>
  <si>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</si>
  <si>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</si>
  <si>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</si>
  <si>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</si>
  <si>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</si>
  <si>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</si>
  <si>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</si>
  <si>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</si>
  <si>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</si>
  <si>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</si>
  <si>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</si>
  <si>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</si>
  <si>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</si>
  <si>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</si>
  <si>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</si>
  <si>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</si>
  <si>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</si>
  <si>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</si>
  <si>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</si>
  <si>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</si>
  <si>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</si>
  <si>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</si>
  <si>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</si>
  <si>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</si>
  <si>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</si>
  <si>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</si>
  <si>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</si>
  <si>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</si>
  <si>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</si>
  <si>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</si>
  <si>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</si>
  <si>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</si>
  <si>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</si>
  <si>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</si>
  <si>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</si>
  <si>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</si>
  <si>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</si>
  <si>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</si>
  <si>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</si>
  <si>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</si>
  <si>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</si>
  <si>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</si>
  <si>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</si>
  <si>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</si>
  <si>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</si>
  <si>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</si>
  <si>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</si>
  <si>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</si>
  <si>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</si>
  <si>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</si>
  <si>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</si>
  <si>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</si>
  <si>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</si>
  <si>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</si>
  <si>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</si>
  <si>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</si>
  <si>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</si>
  <si>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</si>
  <si>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</si>
  <si>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</si>
  <si>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</si>
  <si>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</si>
  <si>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</si>
  <si>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</si>
  <si>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</si>
  <si>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</si>
  <si>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</si>
  <si>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</si>
  <si>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</si>
  <si>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</si>
  <si>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</si>
  <si>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</si>
  <si>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</si>
  <si>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</si>
  <si>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</si>
  <si>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</si>
  <si>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</si>
  <si>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</si>
  <si>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</si>
  <si>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</si>
  <si>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</si>
  <si>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</si>
  <si>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</si>
  <si>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</si>
  <si>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</si>
  <si>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</si>
  <si>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</si>
  <si>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</si>
  <si>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</si>
  <si>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</si>
  <si>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</si>
  <si>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</si>
  <si>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</si>
  <si>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</si>
  <si>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</si>
  <si>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</si>
  <si>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</si>
  <si>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</si>
  <si>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</si>
  <si>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</si>
  <si>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</si>
  <si>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</si>
  <si>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</si>
  <si>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</si>
  <si>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</si>
  <si>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</si>
  <si>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</si>
  <si>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</si>
  <si>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</si>
  <si>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</si>
  <si>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</si>
  <si>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</si>
  <si>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</si>
  <si>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</si>
  <si>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</si>
  <si>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</si>
  <si>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</si>
  <si>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</si>
  <si>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</si>
  <si>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</si>
  <si>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</si>
  <si>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</si>
  <si>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</si>
  <si>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</si>
  <si>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</si>
  <si>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</si>
  <si>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</si>
  <si>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</si>
  <si>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</si>
  <si>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</si>
  <si>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</si>
  <si>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</si>
  <si>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</si>
  <si>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</si>
  <si>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</si>
  <si>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</si>
  <si>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</si>
  <si>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</si>
  <si>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</si>
  <si>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</si>
  <si>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</si>
  <si>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</si>
  <si>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</si>
  <si>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</si>
  <si>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</si>
  <si>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</si>
  <si>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</si>
  <si>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</si>
  <si>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</si>
  <si>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</si>
  <si>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</si>
  <si>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</si>
  <si>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</si>
  <si>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</si>
  <si>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</si>
  <si>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</si>
  <si>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</si>
  <si>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</si>
  <si>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</si>
  <si>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</si>
  <si>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</si>
  <si>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</si>
  <si>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</si>
  <si>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</si>
  <si>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</si>
  <si>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</si>
  <si>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</si>
  <si>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</si>
  <si>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</si>
  <si>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</si>
  <si>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</si>
  <si>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</si>
  <si>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</si>
  <si>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</si>
  <si>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</si>
  <si>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</si>
  <si>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</si>
  <si>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</si>
  <si>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</si>
  <si>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</si>
  <si>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</si>
  <si>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</si>
  <si>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</si>
  <si>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</si>
  <si>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</si>
  <si>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</si>
  <si>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</si>
  <si>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</si>
  <si>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</si>
  <si>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</si>
  <si>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</si>
  <si>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</si>
  <si>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</si>
  <si>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</si>
  <si>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</si>
  <si>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</si>
  <si>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</si>
  <si>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</si>
  <si>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</si>
  <si>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</si>
  <si>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</si>
  <si>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</si>
  <si>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</si>
  <si>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</si>
  <si>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</si>
  <si>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</si>
  <si>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</si>
  <si>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</si>
  <si>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</si>
  <si>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</si>
  <si>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</si>
  <si>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</si>
  <si>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</si>
  <si>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</si>
  <si>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</si>
  <si>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</si>
  <si>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</si>
  <si>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</si>
  <si>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</si>
  <si>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</si>
  <si>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</si>
  <si>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</si>
  <si>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</si>
  <si>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</si>
  <si>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</si>
  <si>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</si>
  <si>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</si>
  <si>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</si>
  <si>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</si>
  <si>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</si>
  <si>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</si>
  <si>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</si>
  <si>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</si>
  <si>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</si>
  <si>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</si>
  <si>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</si>
  <si>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</si>
  <si>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</si>
  <si>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</si>
  <si>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</si>
  <si>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</si>
  <si>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</si>
  <si>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</si>
  <si>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</si>
  <si>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</si>
  <si>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</si>
  <si>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</si>
  <si>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</si>
  <si>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</si>
  <si>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</si>
  <si>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</si>
  <si>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</si>
  <si>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</si>
  <si>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</si>
  <si>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</si>
  <si>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</si>
  <si>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</si>
  <si>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</si>
  <si>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</si>
  <si>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</si>
  <si>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</si>
  <si>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</si>
  <si>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</si>
  <si>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</si>
  <si>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</si>
  <si>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</si>
  <si>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</si>
  <si>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</si>
  <si>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</si>
  <si>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</si>
  <si>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</si>
  <si>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</si>
  <si>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</si>
  <si>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</si>
  <si>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</si>
  <si>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</si>
  <si>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</si>
  <si>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</si>
  <si>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</si>
  <si>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</si>
  <si>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</si>
  <si>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</si>
  <si>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</si>
  <si>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</si>
  <si>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</si>
  <si>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</si>
  <si>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</si>
  <si>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</si>
  <si>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</si>
  <si>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</si>
  <si>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</si>
  <si>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</si>
  <si>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</si>
  <si>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</si>
  <si>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</si>
  <si>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</si>
  <si>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</si>
  <si>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</si>
  <si>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</si>
  <si>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</si>
  <si>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</si>
  <si>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</si>
  <si>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</si>
  <si>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</si>
  <si>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</si>
  <si>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</si>
  <si>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</si>
  <si>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</si>
  <si>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</si>
  <si>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</si>
  <si>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</si>
  <si>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</si>
  <si>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</si>
  <si>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</si>
  <si>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</si>
  <si>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</si>
  <si>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</si>
  <si>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</si>
  <si>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</si>
  <si>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</si>
  <si>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</si>
  <si>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</si>
  <si>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</si>
  <si>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</si>
  <si>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</si>
  <si>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</si>
  <si>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</si>
  <si>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</si>
  <si>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</si>
  <si>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</si>
  <si>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</si>
  <si>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</si>
  <si>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</si>
  <si>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</si>
  <si>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</si>
  <si>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</si>
  <si>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</si>
  <si>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</si>
  <si>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</si>
  <si>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</si>
  <si>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</si>
  <si>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</si>
  <si>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</si>
  <si>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</si>
  <si>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</si>
  <si>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</si>
  <si>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</si>
  <si>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</si>
  <si>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</si>
  <si>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</si>
  <si>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</si>
  <si>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</si>
  <si>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</si>
  <si>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</si>
  <si>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</si>
  <si>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</si>
  <si>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</si>
  <si>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</si>
  <si>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</si>
  <si>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</si>
  <si>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</si>
  <si>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</si>
  <si>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</si>
  <si>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</si>
  <si>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</si>
  <si>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</si>
  <si>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</si>
  <si>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</si>
  <si>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</si>
  <si>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</si>
  <si>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</si>
  <si>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</si>
  <si>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</si>
  <si>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</si>
  <si>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</si>
  <si>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</si>
  <si>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</si>
  <si>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</si>
  <si>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</si>
  <si>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</si>
  <si>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</si>
  <si>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</si>
  <si>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</si>
  <si>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</si>
  <si>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</si>
  <si>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</si>
  <si>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</si>
  <si>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</si>
  <si>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</si>
  <si>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</si>
  <si>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</si>
  <si>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</si>
  <si>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</si>
  <si>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</si>
  <si>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</si>
  <si>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</si>
  <si>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</si>
  <si>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</si>
  <si>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</si>
  <si>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</si>
  <si>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</si>
  <si>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</si>
  <si>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</si>
  <si>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</si>
  <si>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</si>
  <si>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</si>
  <si>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</si>
  <si>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</si>
  <si>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</si>
  <si>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</si>
  <si>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</si>
  <si>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</si>
  <si>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</si>
  <si>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</si>
  <si>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</si>
  <si>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</si>
  <si>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</si>
  <si>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</si>
  <si>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</si>
  <si>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</si>
  <si>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</si>
  <si>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</si>
  <si>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</si>
  <si>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</si>
  <si>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</si>
  <si>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</si>
  <si>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</si>
  <si>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</si>
  <si>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</si>
  <si>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</si>
  <si>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</si>
  <si>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</si>
  <si>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</si>
  <si>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</si>
  <si>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</si>
  <si>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</si>
  <si>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</si>
  <si>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</si>
  <si>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</si>
  <si>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</si>
  <si>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</si>
  <si>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</si>
  <si>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</si>
  <si>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</si>
  <si>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</si>
  <si>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</si>
  <si>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</si>
  <si>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</si>
  <si>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</si>
  <si>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</si>
  <si>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</si>
  <si>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</si>
  <si>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</si>
  <si>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</si>
  <si>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</si>
  <si>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</si>
  <si>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</si>
  <si>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</si>
  <si>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</si>
  <si>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</si>
  <si>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</si>
  <si>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</si>
  <si>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</si>
  <si>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</si>
  <si>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</si>
  <si>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</si>
  <si>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</si>
  <si>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</si>
  <si>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</si>
  <si>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</si>
  <si>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</si>
  <si>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</si>
  <si>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</si>
  <si>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</si>
  <si>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</si>
  <si>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</si>
  <si>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</si>
  <si>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</si>
  <si>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</si>
  <si>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</si>
  <si>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</si>
  <si>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</si>
  <si>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</si>
  <si>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</si>
  <si>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</si>
  <si>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</si>
  <si>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</si>
  <si>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</si>
  <si>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</si>
  <si>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</si>
  <si>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</si>
  <si>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</si>
  <si>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</si>
  <si>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</si>
  <si>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</si>
  <si>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</si>
  <si>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</si>
  <si>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</si>
  <si>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</si>
  <si>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</si>
  <si>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</si>
  <si>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</si>
  <si>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</si>
  <si>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</si>
  <si>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</si>
  <si>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</si>
  <si>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</si>
  <si>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</si>
  <si>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</si>
  <si>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</si>
  <si>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</si>
  <si>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</si>
  <si>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</si>
  <si>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</si>
  <si>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</si>
  <si>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</si>
  <si>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</si>
  <si>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</si>
  <si>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</si>
  <si>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</si>
  <si>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</si>
  <si>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</si>
  <si>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</si>
  <si>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</si>
  <si>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</si>
  <si>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</si>
  <si>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</si>
  <si>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</si>
  <si>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</si>
  <si>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</si>
  <si>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</si>
  <si>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</si>
  <si>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</si>
  <si>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</si>
  <si>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</si>
  <si>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</si>
  <si>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</si>
  <si>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</si>
  <si>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</si>
  <si>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</si>
  <si>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</si>
  <si>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</si>
  <si>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</si>
  <si>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</si>
  <si>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</si>
  <si>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</si>
  <si>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</si>
  <si>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</si>
  <si>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</si>
  <si>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</si>
  <si>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</si>
  <si>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</si>
  <si>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</si>
  <si>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</si>
  <si>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</si>
  <si>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</si>
  <si>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</si>
  <si>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</si>
  <si>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</si>
  <si>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</si>
  <si>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</si>
  <si>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</si>
  <si>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</si>
  <si>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</si>
  <si>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</si>
  <si>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</si>
  <si>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</si>
  <si>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</si>
  <si>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</si>
  <si>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</si>
  <si>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</si>
  <si>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</si>
  <si>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</si>
  <si>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</si>
  <si>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</si>
  <si>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</si>
  <si>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</si>
  <si>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</si>
  <si>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</si>
  <si>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</si>
  <si>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</si>
  <si>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</si>
  <si>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</si>
  <si>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</si>
  <si>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</si>
  <si>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</si>
  <si>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</si>
  <si>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</si>
  <si>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</si>
  <si>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</si>
  <si>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</si>
  <si>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</si>
  <si>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</si>
  <si>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</si>
  <si>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</si>
  <si>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</si>
  <si>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</si>
  <si>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</si>
  <si>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</si>
  <si>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</si>
  <si>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</si>
  <si>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</si>
  <si>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</si>
  <si>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</si>
  <si>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</si>
  <si>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</si>
  <si>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</si>
  <si>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</si>
  <si>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</si>
  <si>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</si>
  <si>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</si>
  <si>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</si>
  <si>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</si>
  <si>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</si>
  <si>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</si>
  <si>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</si>
  <si>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</si>
  <si>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</si>
  <si>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</si>
  <si>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</si>
  <si>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</si>
  <si>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</si>
  <si>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</si>
  <si>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</si>
  <si>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</si>
  <si>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</si>
  <si>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</si>
  <si>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</si>
  <si>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</si>
  <si>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</si>
  <si>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</si>
  <si>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</si>
  <si>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</si>
  <si>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</si>
  <si>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</si>
  <si>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</si>
  <si>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</si>
  <si>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</si>
  <si>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</si>
  <si>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</si>
  <si>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</si>
  <si>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</si>
  <si>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</si>
  <si>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</si>
  <si>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</si>
  <si>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</si>
  <si>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</si>
  <si>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</si>
  <si>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</si>
  <si>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</si>
  <si>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</si>
  <si>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</si>
  <si>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</si>
  <si>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</si>
  <si>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</si>
  <si>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</si>
  <si>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</si>
  <si>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</si>
  <si>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</si>
  <si>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</si>
  <si>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</si>
  <si>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</si>
  <si>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</si>
  <si>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</si>
  <si>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</si>
  <si>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</si>
  <si>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</si>
  <si>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</si>
  <si>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</si>
  <si>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</si>
  <si>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</si>
  <si>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</si>
  <si>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</si>
  <si>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</si>
  <si>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</si>
  <si>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</si>
  <si>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</si>
  <si>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</si>
  <si>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</si>
  <si>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</si>
  <si>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</si>
  <si>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</si>
  <si>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</si>
  <si>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</si>
  <si>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</si>
  <si>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</si>
  <si>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</si>
  <si>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</si>
  <si>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</si>
  <si>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</si>
  <si>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</si>
  <si>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</si>
  <si>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</si>
  <si>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</si>
  <si>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</si>
  <si>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</si>
  <si>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</si>
  <si>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</si>
  <si>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</si>
  <si>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</si>
  <si>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</si>
  <si>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</si>
  <si>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</si>
  <si>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</si>
  <si>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</si>
  <si>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</si>
  <si>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</si>
  <si>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</si>
  <si>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</si>
  <si>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</si>
  <si>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</si>
  <si>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</si>
  <si>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</si>
  <si>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</si>
  <si>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</si>
  <si>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</si>
  <si>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</si>
  <si>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</si>
  <si>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</si>
  <si>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</si>
  <si>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</si>
  <si>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</si>
  <si>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</si>
  <si>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</si>
  <si>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</si>
  <si>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</si>
  <si>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</si>
  <si>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</si>
  <si>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</si>
  <si>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</si>
  <si>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</si>
  <si>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</si>
  <si>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</si>
  <si>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</si>
  <si>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</si>
  <si>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</si>
  <si>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</si>
  <si>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</si>
  <si>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</si>
  <si>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</si>
  <si>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</si>
  <si>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</si>
  <si>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</si>
  <si>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</si>
  <si>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</si>
  <si>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</si>
  <si>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</si>
  <si>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</si>
  <si>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</si>
  <si>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</si>
  <si>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</si>
  <si>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</si>
  <si>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</si>
  <si>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</si>
  <si>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</si>
  <si>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</si>
  <si>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</si>
  <si>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</si>
  <si>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</si>
  <si>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</si>
  <si>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</si>
  <si>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</si>
  <si>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</si>
  <si>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</si>
  <si>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</si>
  <si>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</si>
  <si>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</si>
  <si>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</si>
  <si>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</si>
  <si>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</si>
  <si>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</si>
  <si>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</si>
  <si>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</si>
  <si>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</si>
  <si>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</si>
  <si>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</si>
  <si>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</si>
  <si>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</si>
  <si>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</si>
  <si>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</si>
  <si>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</si>
  <si>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</si>
  <si>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</si>
  <si>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</si>
  <si>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</si>
  <si>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</si>
  <si>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</si>
  <si>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</si>
  <si>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</si>
  <si>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</si>
  <si>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</si>
  <si>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</si>
  <si>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</si>
  <si>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</si>
  <si>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</si>
  <si>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</si>
  <si>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</si>
  <si>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</si>
  <si>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</si>
  <si>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</si>
  <si>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</si>
  <si>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</si>
  <si>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</si>
  <si>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</si>
  <si>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</si>
  <si>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</si>
  <si>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</si>
  <si>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</si>
  <si>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</si>
  <si>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</si>
  <si>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</si>
  <si>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</si>
  <si>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</si>
  <si>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</si>
  <si>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</si>
  <si>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</si>
  <si>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</si>
  <si>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</si>
  <si>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</si>
  <si>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</si>
  <si>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</si>
  <si>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</si>
  <si>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</si>
  <si>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</si>
  <si>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</si>
  <si>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</si>
  <si>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</si>
  <si>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</si>
  <si>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</si>
  <si>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</si>
  <si>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</si>
  <si>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</si>
  <si>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</si>
  <si>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</si>
  <si>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</si>
  <si>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</si>
  <si>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</si>
  <si>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</si>
  <si>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</si>
  <si>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</si>
  <si>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</si>
  <si>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</si>
  <si>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</si>
  <si>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</si>
  <si>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</si>
  <si>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</si>
  <si>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</si>
  <si>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</si>
  <si>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</si>
  <si>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</si>
  <si>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</si>
  <si>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</si>
  <si>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</si>
  <si>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</si>
  <si>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</si>
  <si>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</si>
  <si>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</si>
  <si>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</si>
  <si>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</si>
  <si>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</si>
  <si>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</si>
  <si>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</si>
  <si>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</si>
  <si>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</si>
  <si>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</si>
  <si>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</si>
  <si>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</si>
  <si>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</si>
  <si>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</si>
  <si>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</si>
  <si>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</si>
  <si>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</si>
  <si>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</si>
  <si>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</si>
  <si>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</si>
  <si>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</si>
  <si>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</si>
  <si>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</si>
  <si>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</si>
  <si>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</si>
  <si>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</si>
  <si>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</si>
  <si>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</si>
  <si>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</si>
  <si>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</si>
  <si>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</si>
  <si>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</si>
  <si>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</si>
  <si>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</si>
  <si>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</si>
  <si>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</si>
  <si>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</si>
  <si>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</si>
  <si>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</si>
  <si>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</si>
  <si>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</si>
  <si>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</si>
  <si>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</si>
  <si>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</si>
  <si>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</si>
  <si>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</si>
  <si>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</si>
  <si>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</si>
  <si>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</si>
  <si>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</si>
  <si>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</si>
  <si>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</si>
  <si>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</si>
  <si>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</si>
  <si>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</si>
  <si>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</si>
  <si>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</si>
  <si>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</si>
  <si>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</si>
  <si>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</si>
  <si>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</si>
  <si>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</si>
  <si>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</si>
  <si>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</si>
  <si>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</si>
  <si>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</si>
  <si>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</si>
  <si>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</si>
  <si>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</si>
  <si>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</si>
  <si>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</si>
  <si>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</si>
  <si>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</si>
  <si>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</si>
  <si>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</si>
  <si>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</si>
  <si>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</si>
  <si>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</si>
  <si>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</si>
  <si>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</si>
  <si>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</si>
  <si>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</si>
  <si>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</si>
  <si>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</si>
  <si>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</si>
  <si>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</si>
  <si>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</si>
  <si>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</si>
  <si>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</si>
  <si>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</si>
  <si>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</si>
  <si>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</si>
  <si>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</si>
  <si>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</si>
  <si>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</si>
  <si>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</si>
  <si>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</si>
  <si>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</si>
  <si>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</si>
  <si>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</si>
  <si>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</si>
  <si>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</si>
  <si>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</si>
  <si>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</si>
  <si>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</si>
  <si>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</si>
  <si>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</si>
  <si>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</si>
  <si>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</si>
  <si>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</si>
  <si>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</si>
  <si>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</si>
  <si>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</si>
  <si>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</si>
  <si>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</si>
  <si>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</si>
  <si>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</si>
  <si>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</si>
  <si>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</si>
  <si>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</si>
  <si>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</si>
  <si>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</si>
  <si>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</si>
  <si>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</si>
  <si>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</si>
  <si>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</si>
  <si>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</si>
  <si>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</si>
  <si>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</si>
  <si>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</si>
  <si>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</si>
  <si>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</si>
  <si>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</si>
  <si>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</si>
  <si>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</si>
  <si>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</si>
  <si>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</si>
  <si>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</si>
  <si>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</si>
  <si>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</si>
  <si>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</si>
  <si>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</si>
  <si>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</si>
  <si>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</si>
  <si>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</si>
  <si>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</si>
  <si>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</si>
  <si>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</si>
  <si>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</si>
  <si>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</si>
  <si>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</si>
  <si>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</si>
  <si>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</si>
  <si>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</si>
  <si>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</si>
  <si>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</si>
  <si>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</si>
  <si>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</si>
  <si>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</si>
  <si>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</si>
  <si>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</si>
  <si>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</si>
  <si>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</si>
  <si>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</si>
  <si>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</si>
  <si>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</si>
  <si>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</si>
  <si>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</si>
  <si>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</si>
  <si>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</si>
  <si>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</si>
  <si>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</si>
  <si>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</si>
  <si>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</si>
  <si>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</si>
  <si>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</si>
  <si>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</si>
  <si>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</si>
  <si>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</si>
  <si>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</si>
  <si>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</si>
  <si>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</si>
  <si>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</si>
  <si>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</si>
  <si>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</si>
  <si>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</si>
  <si>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</si>
  <si>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</si>
  <si>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</si>
  <si>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</si>
  <si>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</si>
  <si>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</si>
  <si>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</si>
  <si>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</si>
  <si>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</si>
  <si>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</si>
  <si>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</si>
  <si>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</si>
  <si>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</si>
  <si>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</si>
  <si>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</si>
  <si>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</si>
  <si>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</si>
  <si>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</si>
  <si>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</si>
  <si>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</si>
  <si>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</si>
  <si>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</si>
  <si>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</si>
  <si>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</si>
  <si>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</si>
  <si>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</si>
  <si>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</si>
  <si>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</si>
  <si>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</si>
  <si>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</si>
  <si>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</si>
  <si>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</si>
  <si>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</si>
  <si>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</si>
  <si>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</si>
  <si>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</si>
  <si>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</si>
  <si>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</si>
  <si>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</si>
  <si>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</si>
  <si>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</si>
  <si>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</si>
  <si>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</si>
  <si>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</si>
  <si>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</si>
  <si>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</si>
  <si>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</si>
  <si>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</si>
  <si>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</si>
  <si>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</si>
  <si>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</si>
  <si>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</si>
  <si>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</si>
  <si>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</si>
  <si>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</si>
  <si>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</si>
  <si>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</si>
  <si>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</si>
  <si>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</si>
  <si>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</si>
  <si>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</si>
  <si>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</si>
  <si>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</si>
  <si>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</si>
  <si>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</si>
  <si>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</si>
  <si>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</si>
  <si>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</si>
  <si>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</si>
  <si>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</si>
  <si>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</si>
  <si>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</si>
  <si>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</si>
  <si>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</si>
  <si>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</si>
  <si>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</si>
  <si>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</si>
  <si>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</si>
  <si>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</si>
  <si>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</si>
  <si>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</si>
  <si>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</si>
  <si>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</si>
  <si>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</si>
  <si>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</si>
  <si>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</si>
  <si>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</si>
  <si>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</si>
  <si>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</si>
  <si>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</si>
  <si>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</si>
  <si>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</si>
  <si>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</si>
  <si>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</si>
  <si>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</si>
  <si>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</si>
  <si>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</si>
  <si>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</si>
  <si>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</si>
  <si>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</si>
  <si>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</si>
  <si>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</si>
  <si>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</si>
  <si>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</si>
  <si>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</si>
  <si>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</si>
  <si>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</si>
  <si>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</si>
  <si>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</si>
  <si>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</si>
  <si>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</si>
  <si>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</si>
  <si>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</si>
  <si>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</si>
  <si>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</si>
  <si>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</si>
  <si>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</si>
  <si>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</si>
  <si>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</si>
  <si>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</si>
  <si>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</si>
  <si>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</si>
  <si>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</si>
  <si>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</si>
  <si>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</si>
  <si>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</si>
  <si>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</si>
  <si>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</si>
  <si>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</si>
  <si>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</si>
  <si>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</si>
  <si>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</si>
  <si>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</si>
  <si>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</si>
  <si>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</si>
  <si>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</si>
  <si>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</si>
  <si>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</si>
  <si>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</si>
  <si>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</si>
  <si>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</si>
  <si>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</si>
  <si>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</si>
  <si>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</si>
  <si>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</si>
  <si>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</si>
  <si>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</si>
  <si>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</si>
  <si>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</si>
  <si>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</si>
  <si>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</si>
  <si>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</si>
  <si>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</si>
  <si>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</si>
  <si>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</si>
  <si>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</si>
  <si>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</si>
  <si>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</si>
  <si>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</si>
  <si>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</si>
  <si>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</si>
  <si>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</si>
  <si>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</si>
  <si>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</si>
  <si>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</si>
  <si>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</si>
  <si>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</si>
  <si>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</si>
  <si>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</si>
  <si>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</si>
  <si>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</si>
  <si>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</si>
  <si>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</si>
  <si>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</si>
  <si>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</si>
  <si>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</si>
  <si>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</si>
  <si>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</si>
  <si>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</si>
  <si>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</si>
  <si>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</si>
  <si>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</si>
  <si>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</si>
  <si>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</si>
  <si>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</si>
  <si>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</si>
  <si>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</si>
  <si>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</si>
  <si>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</si>
  <si>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</si>
  <si>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</si>
  <si>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</si>
  <si>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</si>
  <si>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</si>
  <si>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</si>
  <si>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</si>
  <si>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</si>
  <si>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</si>
  <si>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</si>
  <si>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</si>
  <si>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</si>
  <si>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</si>
  <si>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</si>
  <si>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</si>
  <si>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</si>
  <si>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</si>
  <si>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</si>
  <si>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</si>
  <si>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</si>
  <si>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</si>
  <si>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</si>
  <si>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</si>
  <si>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</si>
  <si>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</si>
  <si>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</si>
  <si>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</si>
  <si>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</si>
  <si>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</si>
  <si>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</si>
  <si>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</si>
  <si>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</si>
  <si>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</si>
  <si>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</si>
  <si>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</si>
  <si>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</si>
  <si>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</si>
  <si>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</si>
  <si>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</si>
  <si>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</si>
  <si>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</si>
  <si>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</si>
  <si>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</si>
  <si>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</si>
  <si>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</si>
  <si>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</si>
  <si>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</si>
  <si>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</si>
  <si>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</si>
  <si>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</si>
  <si>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</si>
  <si>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</si>
  <si>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</si>
  <si>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</si>
  <si>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</si>
  <si>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</si>
  <si>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</si>
  <si>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</si>
  <si>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</si>
  <si>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</si>
  <si>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</si>
  <si>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</si>
  <si>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</si>
  <si>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</si>
  <si>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</si>
  <si>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</si>
  <si>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</si>
  <si>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</si>
  <si>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</si>
  <si>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</si>
  <si>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</si>
  <si>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</si>
  <si>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</si>
  <si>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</si>
  <si>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</si>
  <si>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</si>
  <si>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</si>
  <si>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</si>
  <si>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</si>
  <si>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</si>
  <si>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</si>
  <si>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</si>
  <si>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</si>
  <si>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</si>
  <si>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</si>
  <si>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</si>
  <si>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</si>
  <si>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</si>
  <si>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</si>
  <si>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</si>
  <si>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</si>
  <si>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</si>
  <si>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</si>
  <si>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</si>
  <si>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</si>
  <si>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</si>
  <si>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</si>
  <si>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</si>
  <si>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</si>
  <si>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</si>
  <si>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</si>
  <si>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</si>
  <si>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</si>
  <si>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</si>
  <si>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</si>
  <si>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</si>
  <si>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</si>
  <si>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</si>
  <si>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</si>
  <si>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</si>
  <si>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</si>
  <si>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</si>
  <si>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</si>
  <si>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</si>
  <si>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</si>
  <si>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</si>
  <si>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</si>
  <si>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</si>
  <si>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</si>
  <si>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</si>
  <si>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</si>
  <si>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</si>
  <si>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</si>
  <si>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</si>
  <si>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</si>
  <si>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</si>
  <si>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</si>
  <si>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</si>
  <si>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</si>
  <si>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</si>
  <si>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</si>
  <si>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</si>
  <si>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</si>
  <si>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</si>
  <si>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</si>
  <si>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</si>
  <si>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</si>
  <si>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</si>
  <si>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</si>
  <si>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</si>
  <si>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</si>
  <si>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</si>
  <si>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</si>
  <si>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</si>
  <si>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</si>
  <si>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</si>
  <si>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</si>
  <si>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</si>
  <si>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</si>
  <si>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</si>
  <si>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</si>
  <si>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</si>
  <si>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</si>
  <si>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</si>
  <si>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</si>
  <si>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</si>
  <si>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</si>
  <si>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</si>
  <si>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</si>
  <si>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</si>
  <si>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</si>
  <si>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</si>
  <si>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</si>
  <si>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</si>
  <si>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</si>
  <si>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</si>
  <si>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</si>
  <si>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</si>
  <si>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</si>
  <si>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</si>
  <si>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</si>
  <si>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</si>
  <si>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</si>
  <si>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</si>
  <si>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</si>
  <si>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</si>
  <si>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</si>
  <si>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</si>
  <si>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</si>
  <si>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</si>
  <si>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</si>
  <si>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</si>
  <si>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</si>
  <si>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</si>
  <si>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</si>
  <si>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</si>
  <si>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</si>
  <si>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</si>
  <si>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</si>
  <si>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</si>
  <si>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</si>
  <si>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</si>
  <si>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</si>
  <si>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</si>
  <si>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</si>
  <si>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</si>
  <si>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</si>
  <si>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</si>
  <si>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</si>
  <si>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</si>
  <si>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</si>
  <si>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</si>
  <si>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</si>
  <si>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</si>
  <si>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</si>
  <si>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</si>
  <si>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</si>
  <si>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</si>
  <si>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</si>
  <si>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</si>
  <si>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</si>
  <si>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</si>
  <si>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</si>
  <si>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</si>
  <si>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</si>
  <si>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</si>
  <si>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</si>
  <si>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</si>
  <si>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</si>
  <si>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</si>
  <si>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</si>
  <si>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</si>
  <si>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</si>
  <si>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</si>
  <si>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</si>
  <si>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</si>
  <si>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</si>
  <si>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</si>
  <si>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</si>
  <si>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</si>
  <si>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</si>
  <si>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</si>
  <si>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</si>
  <si>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</si>
  <si>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</si>
  <si>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</si>
  <si>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</si>
  <si>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</si>
  <si>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</si>
  <si>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</si>
  <si>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</si>
  <si>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</si>
  <si>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</si>
  <si>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</si>
  <si>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</si>
  <si>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</si>
  <si>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</si>
  <si>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</si>
  <si>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</si>
  <si>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</si>
  <si>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</si>
  <si>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</si>
  <si>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</si>
  <si>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</si>
  <si>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</si>
  <si>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</si>
  <si>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</si>
  <si>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</si>
  <si>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</si>
  <si>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</si>
  <si>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</si>
  <si>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</si>
  <si>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</si>
  <si>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</si>
  <si>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</si>
  <si>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</si>
  <si>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</si>
  <si>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</si>
  <si>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</si>
  <si>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</si>
  <si>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</si>
  <si>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</si>
  <si>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</si>
  <si>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</si>
  <si>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</si>
  <si>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</si>
  <si>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</si>
  <si>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</si>
  <si>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</si>
  <si>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</si>
  <si>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</si>
  <si>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</si>
  <si>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</si>
  <si>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</si>
  <si>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</si>
  <si>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</si>
  <si>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</si>
  <si>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</si>
  <si>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</si>
  <si>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</si>
  <si>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</si>
  <si>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</si>
  <si>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</si>
  <si>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</si>
  <si>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</si>
  <si>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</si>
  <si>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</si>
  <si>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</si>
  <si>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</si>
  <si>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</si>
  <si>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</si>
  <si>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</si>
  <si>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</si>
  <si>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</si>
  <si>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</si>
  <si>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</si>
  <si>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</si>
  <si>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</si>
  <si>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</si>
  <si>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</si>
  <si>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</si>
  <si>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</si>
  <si>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</si>
  <si>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</si>
  <si>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</si>
  <si>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</si>
  <si>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</si>
  <si>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</si>
  <si>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</si>
  <si>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</si>
  <si>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</si>
  <si>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</si>
  <si>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</si>
  <si>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</si>
  <si>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</si>
  <si>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</si>
  <si>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</si>
  <si>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</si>
  <si>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</si>
  <si>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</si>
  <si>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</si>
  <si>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</si>
  <si>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</si>
  <si>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</si>
  <si>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</si>
  <si>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</si>
  <si>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</si>
  <si>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</si>
  <si>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</si>
  <si>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</si>
  <si>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</si>
  <si>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</si>
  <si>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</si>
  <si>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</si>
  <si>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</si>
  <si>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</si>
  <si>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</si>
  <si>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</si>
  <si>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</si>
  <si>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</si>
  <si>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</si>
  <si>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</si>
  <si>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</si>
  <si>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</si>
  <si>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</si>
  <si>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</si>
  <si>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</si>
  <si>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</si>
  <si>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</si>
  <si>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</si>
  <si>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</si>
  <si>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</si>
  <si>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</si>
  <si>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</si>
  <si>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</si>
  <si>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</si>
  <si>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</si>
  <si>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</si>
  <si>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</si>
  <si>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</si>
  <si>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</si>
  <si>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</si>
  <si>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</si>
  <si>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</si>
  <si>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</si>
  <si>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</si>
  <si>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</si>
  <si>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</si>
  <si>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</si>
  <si>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</si>
  <si>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</si>
  <si>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</si>
  <si>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</si>
  <si>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</si>
  <si>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</si>
  <si>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</si>
  <si>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</si>
  <si>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</si>
  <si>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</si>
  <si>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</si>
  <si>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</si>
  <si>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</si>
  <si>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</si>
  <si>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</si>
  <si>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</si>
  <si>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</si>
  <si>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</si>
  <si>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</si>
  <si>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</si>
  <si>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</si>
  <si>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</si>
  <si>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</si>
  <si>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</si>
  <si>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</si>
  <si>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</si>
  <si>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</si>
  <si>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</si>
  <si>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</si>
  <si>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</si>
  <si>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</si>
  <si>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</si>
  <si>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</si>
  <si>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</si>
  <si>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</si>
  <si>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</si>
  <si>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</si>
  <si>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</si>
  <si>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</si>
  <si>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</si>
  <si>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</si>
  <si>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</si>
  <si>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</si>
  <si>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</si>
  <si>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</si>
  <si>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</si>
  <si>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</si>
  <si>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</si>
  <si>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</si>
  <si>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</si>
  <si>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</si>
  <si>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</si>
  <si>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</si>
  <si>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</si>
  <si>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</si>
  <si>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</si>
  <si>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</si>
  <si>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</si>
  <si>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</si>
  <si>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</si>
  <si>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</si>
  <si>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</si>
  <si>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</si>
  <si>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</si>
  <si>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</si>
  <si>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</si>
  <si>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</si>
  <si>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</si>
  <si>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</si>
  <si>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</si>
  <si>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</si>
  <si>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</si>
  <si>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</si>
  <si>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</si>
  <si>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</si>
  <si>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</si>
  <si>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</si>
  <si>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</si>
  <si>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</si>
  <si>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</si>
  <si>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</si>
  <si>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</si>
  <si>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</si>
  <si>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</si>
  <si>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</si>
  <si>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</si>
  <si>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</si>
  <si>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</si>
  <si>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</si>
  <si>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</si>
  <si>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</si>
  <si>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</si>
  <si>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</si>
  <si>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</si>
  <si>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</si>
  <si>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</si>
  <si>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</si>
  <si>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</si>
  <si>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</si>
  <si>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</si>
  <si>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</si>
  <si>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</si>
  <si>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</si>
  <si>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</si>
  <si>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</si>
  <si>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</si>
  <si>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</si>
  <si>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</si>
  <si>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</si>
  <si>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</si>
  <si>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</si>
  <si>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</si>
  <si>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</si>
  <si>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</si>
  <si>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</si>
  <si>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</si>
  <si>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</si>
  <si>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</si>
  <si>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</si>
  <si>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</si>
  <si>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</si>
  <si>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</si>
  <si>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</si>
  <si>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</si>
  <si>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</si>
  <si>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</si>
  <si>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</si>
  <si>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</si>
  <si>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</si>
  <si>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</si>
  <si>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</si>
  <si>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</si>
  <si>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</si>
  <si>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</si>
  <si>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</si>
  <si>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</si>
  <si>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</si>
  <si>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</si>
  <si>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</si>
  <si>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</si>
  <si>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</si>
  <si>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</si>
  <si>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</si>
  <si>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</si>
  <si>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</si>
  <si>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</si>
  <si>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</si>
  <si>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</si>
  <si>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</si>
  <si>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</si>
  <si>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</si>
  <si>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</si>
  <si>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</si>
  <si>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</si>
  <si>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</si>
  <si>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</si>
  <si>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</si>
  <si>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</si>
  <si>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</si>
  <si>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</si>
  <si>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</si>
  <si>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</si>
  <si>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</si>
  <si>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</si>
  <si>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</si>
  <si>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</si>
  <si>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</si>
  <si>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</si>
  <si>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</si>
  <si>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</si>
  <si>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</si>
  <si>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</si>
  <si>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</si>
  <si>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</si>
  <si>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</si>
  <si>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</si>
  <si>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</si>
  <si>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</si>
  <si>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</si>
  <si>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</si>
  <si>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</si>
  <si>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</si>
  <si>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</si>
  <si>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</si>
  <si>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</si>
  <si>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</si>
  <si>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</si>
  <si>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</si>
  <si>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</si>
  <si>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</si>
  <si>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</si>
  <si>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</si>
  <si>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</si>
  <si>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</si>
  <si>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</si>
  <si>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</si>
  <si>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</si>
  <si>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</si>
  <si>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</si>
  <si>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</si>
  <si>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</si>
  <si>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</si>
  <si>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</si>
  <si>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</si>
  <si>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</si>
  <si>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</si>
  <si>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</si>
  <si>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</si>
  <si>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</si>
  <si>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</si>
  <si>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</si>
  <si>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</si>
  <si>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</si>
  <si>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</si>
  <si>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</si>
  <si>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</si>
  <si>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</si>
  <si>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</si>
  <si>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</si>
  <si>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</si>
  <si>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</si>
  <si>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</si>
  <si>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</si>
  <si>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</si>
  <si>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</si>
  <si>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</si>
  <si>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</si>
  <si>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</si>
  <si>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</si>
  <si>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</si>
  <si>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</si>
  <si>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</si>
  <si>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</si>
  <si>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</si>
  <si>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</si>
  <si>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</si>
  <si>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</si>
  <si>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</si>
  <si>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</si>
  <si>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</si>
  <si>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</si>
  <si>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</si>
  <si>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</si>
  <si>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</si>
  <si>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</si>
  <si>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</si>
  <si>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</si>
  <si>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</si>
  <si>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</si>
  <si>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</si>
  <si>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</si>
  <si>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</si>
  <si>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</si>
  <si>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</si>
  <si>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</si>
  <si>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</si>
  <si>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</si>
  <si>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</si>
  <si>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</si>
  <si>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</si>
  <si>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</si>
  <si>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</si>
  <si>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</si>
  <si>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</si>
  <si>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</si>
  <si>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</si>
  <si>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</si>
  <si>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</si>
  <si>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</si>
  <si>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</si>
  <si>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</si>
  <si>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</si>
  <si>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</si>
  <si>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</si>
  <si>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</si>
  <si>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</si>
  <si>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</si>
  <si>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</si>
  <si>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</si>
  <si>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</si>
  <si>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</si>
  <si>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</si>
  <si>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</si>
  <si>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</si>
  <si>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</si>
  <si>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</si>
  <si>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</si>
  <si>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</si>
  <si>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</si>
  <si>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</si>
  <si>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</si>
  <si>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</si>
  <si>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</si>
  <si>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</si>
  <si>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</si>
  <si>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</si>
  <si>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</si>
  <si>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</si>
  <si>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</si>
  <si>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</si>
  <si>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</si>
  <si>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</si>
  <si>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</si>
  <si>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</si>
  <si>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</si>
  <si>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</si>
  <si>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</si>
  <si>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</si>
  <si>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</si>
  <si>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</si>
  <si>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</si>
  <si>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</si>
  <si>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</si>
  <si>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</si>
  <si>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</si>
  <si>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</si>
  <si>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</si>
  <si>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</si>
  <si>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</si>
  <si>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</si>
  <si>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</si>
  <si>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</si>
  <si>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</si>
  <si>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</si>
  <si>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</si>
  <si>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</si>
  <si>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</si>
  <si>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</si>
  <si>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</si>
  <si>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</si>
  <si>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</si>
  <si>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</si>
  <si>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</si>
  <si>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</si>
  <si>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</si>
  <si>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</si>
  <si>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</si>
  <si>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</si>
  <si>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</si>
  <si>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</si>
  <si>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</si>
  <si>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</si>
  <si>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</si>
  <si>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</si>
  <si>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</si>
  <si>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</si>
  <si>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</si>
  <si>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</si>
  <si>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</si>
  <si>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</si>
  <si>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</si>
  <si>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</si>
  <si>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</si>
  <si>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</si>
  <si>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</si>
  <si>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</si>
  <si>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</si>
  <si>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</si>
  <si>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</si>
  <si>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</si>
  <si>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</si>
  <si>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</si>
  <si>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</si>
  <si>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</si>
  <si>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</si>
  <si>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</si>
  <si>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</si>
  <si>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</si>
  <si>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</si>
  <si>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</si>
  <si>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</si>
  <si>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</si>
  <si>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</si>
  <si>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</si>
  <si>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</si>
  <si>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</si>
  <si>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</si>
  <si>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</si>
  <si>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</si>
  <si>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</si>
  <si>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</si>
  <si>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</si>
  <si>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</si>
  <si>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</si>
  <si>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</si>
  <si>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</si>
  <si>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</si>
  <si>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</si>
  <si>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</si>
  <si>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</si>
  <si>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</si>
  <si>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</si>
  <si>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</si>
  <si>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</si>
  <si>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</si>
  <si>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</si>
  <si>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</si>
  <si>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</si>
  <si>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</si>
  <si>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</si>
  <si>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</si>
  <si>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</si>
  <si>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</si>
  <si>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</si>
  <si>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</si>
  <si>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</si>
  <si>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</si>
  <si>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</si>
  <si>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</si>
  <si>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</si>
  <si>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</si>
  <si>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</si>
  <si>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</si>
  <si>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</si>
  <si>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</si>
  <si>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</si>
  <si>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</si>
  <si>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</si>
  <si>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</si>
  <si>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</si>
  <si>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</si>
  <si>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</si>
  <si>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</si>
  <si>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</si>
  <si>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</si>
  <si>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</si>
  <si>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</si>
  <si>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</si>
  <si>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</si>
  <si>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</si>
  <si>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</si>
  <si>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</si>
  <si>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</si>
  <si>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</si>
  <si>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</si>
  <si>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</si>
  <si>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</si>
  <si>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</si>
  <si>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</si>
  <si>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</si>
  <si>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</si>
  <si>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</si>
  <si>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</si>
  <si>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</si>
  <si>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</si>
  <si>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</si>
  <si>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</si>
  <si>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</si>
  <si>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</si>
  <si>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</si>
  <si>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</si>
  <si>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</si>
  <si>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</si>
  <si>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</si>
  <si>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</si>
  <si>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</si>
  <si>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</si>
  <si>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</si>
  <si>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</si>
  <si>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</si>
  <si>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</si>
  <si>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</si>
  <si>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</si>
  <si>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</si>
  <si>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</si>
  <si>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</si>
  <si>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</si>
  <si>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</si>
  <si>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</si>
  <si>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</si>
  <si>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</si>
  <si>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</si>
  <si>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</si>
  <si>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</si>
  <si>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</si>
  <si>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</si>
  <si>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</si>
  <si>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</si>
  <si>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</si>
  <si>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</si>
  <si>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</si>
  <si>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</si>
  <si>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</si>
  <si>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</si>
  <si>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</si>
  <si>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</si>
  <si>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</si>
  <si>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</si>
  <si>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</si>
  <si>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</si>
  <si>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</si>
  <si>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</si>
  <si>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</si>
  <si>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</si>
  <si>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</si>
  <si>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</si>
  <si>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</si>
  <si>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</si>
  <si>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</si>
  <si>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</si>
  <si>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</si>
  <si>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</si>
  <si>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</si>
  <si>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</si>
  <si>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</si>
  <si>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</si>
  <si>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</si>
  <si>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</si>
  <si>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</si>
  <si>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</si>
  <si>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</si>
  <si>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</si>
  <si>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</si>
  <si>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</si>
  <si>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</si>
  <si>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</si>
  <si>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</si>
  <si>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</si>
  <si>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</si>
  <si>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</si>
  <si>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</si>
  <si>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</si>
  <si>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</si>
  <si>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</si>
  <si>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</si>
  <si>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</si>
  <si>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</si>
  <si>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</si>
  <si>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</si>
  <si>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</si>
  <si>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</si>
  <si>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</si>
  <si>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</si>
  <si>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</si>
  <si>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</si>
  <si>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</si>
  <si>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</si>
  <si>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</si>
  <si>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</si>
  <si>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</si>
  <si>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</si>
  <si>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</si>
  <si>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</si>
  <si>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</si>
  <si>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</si>
  <si>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</si>
  <si>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</si>
  <si>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</si>
  <si>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</si>
  <si>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</si>
  <si>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</si>
  <si>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</si>
  <si>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</si>
  <si>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</si>
  <si>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</si>
  <si>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</si>
  <si>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</si>
  <si>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</si>
  <si>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</si>
  <si>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</si>
  <si>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</si>
  <si>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</si>
  <si>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</si>
  <si>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</si>
  <si>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</si>
  <si>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</si>
  <si>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</si>
  <si>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</si>
  <si>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</si>
  <si>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</si>
  <si>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</si>
  <si>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</si>
  <si>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</si>
  <si>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</si>
  <si>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</si>
  <si>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</si>
  <si>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</si>
  <si>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</si>
  <si>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</si>
  <si>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</si>
  <si>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</si>
  <si>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</si>
  <si>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</si>
  <si>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</si>
  <si>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</si>
  <si>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</si>
  <si>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</si>
  <si>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</si>
  <si>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</si>
  <si>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</si>
  <si>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</si>
  <si>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</si>
  <si>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</si>
  <si>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</si>
  <si>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</si>
  <si>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</si>
  <si>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</si>
  <si>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</si>
  <si>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</si>
  <si>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</si>
  <si>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</si>
  <si>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</si>
  <si>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</si>
  <si>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</si>
  <si>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</si>
  <si>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</si>
  <si>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</si>
  <si>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</si>
  <si>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</si>
  <si>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</si>
  <si>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</si>
  <si>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</si>
  <si>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</si>
  <si>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</si>
  <si>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</si>
  <si>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</si>
  <si>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</si>
  <si>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</si>
  <si>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</si>
  <si>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</si>
  <si>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</si>
  <si>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</si>
  <si>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</si>
  <si>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</si>
  <si>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</si>
  <si>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</si>
  <si>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</si>
  <si>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</si>
  <si>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</si>
  <si>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</si>
  <si>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</si>
  <si>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</si>
  <si>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</si>
  <si>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</si>
  <si>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</si>
  <si>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</si>
  <si>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</si>
  <si>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</si>
  <si>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</si>
  <si>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</si>
  <si>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</si>
  <si>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</si>
  <si>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</si>
  <si>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</si>
  <si>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</si>
  <si>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</si>
  <si>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</si>
  <si>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</si>
  <si>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</si>
  <si>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</si>
  <si>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</si>
  <si>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</si>
  <si>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</si>
  <si>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</si>
  <si>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</si>
  <si>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</si>
  <si>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</si>
  <si>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</si>
  <si>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</si>
  <si>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</si>
  <si>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</si>
  <si>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</si>
  <si>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</si>
  <si>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</si>
  <si>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</si>
  <si>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</si>
  <si>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</si>
  <si>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</si>
  <si>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</si>
  <si>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</si>
  <si>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</si>
  <si>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</si>
  <si>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</si>
  <si>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</si>
  <si>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</si>
  <si>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</si>
  <si>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</si>
  <si>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</si>
  <si>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</si>
  <si>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</si>
  <si>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</si>
  <si>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</si>
  <si>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</si>
  <si>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</si>
  <si>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</si>
  <si>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</si>
  <si>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</si>
  <si>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</si>
  <si>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</si>
  <si>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</si>
  <si>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</si>
  <si>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</si>
  <si>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</si>
  <si>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</si>
  <si>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</si>
  <si>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</si>
  <si>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</si>
  <si>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</si>
  <si>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</si>
  <si>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</si>
  <si>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</si>
  <si>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</si>
  <si>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</si>
  <si>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</si>
  <si>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</si>
  <si>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</si>
  <si>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</si>
  <si>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</si>
  <si>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</si>
  <si>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</si>
  <si>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</si>
  <si>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</si>
  <si>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</si>
  <si>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</si>
  <si>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</si>
  <si>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</si>
  <si>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</si>
  <si>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</si>
  <si>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</si>
  <si>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</si>
  <si>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</si>
  <si>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</si>
  <si>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</si>
  <si>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</si>
  <si>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</si>
  <si>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</si>
  <si>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</si>
  <si>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</si>
  <si>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</si>
  <si>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</si>
  <si>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</si>
  <si>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</si>
  <si>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</si>
  <si>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</si>
  <si>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</si>
  <si>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</si>
  <si>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</si>
  <si>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</si>
  <si>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</si>
  <si>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</si>
  <si>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</si>
  <si>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</si>
  <si>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</si>
  <si>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</si>
  <si>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</si>
  <si>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</si>
  <si>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</si>
  <si>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</si>
  <si>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</si>
  <si>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</si>
  <si>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</si>
  <si>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</si>
  <si>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</si>
  <si>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</si>
  <si>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</si>
  <si>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</si>
  <si>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</si>
  <si>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</si>
  <si>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</si>
  <si>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</si>
  <si>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</si>
  <si>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</si>
  <si>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</si>
  <si>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</si>
  <si>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</si>
  <si>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</si>
  <si>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</si>
  <si>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</si>
  <si>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</si>
  <si>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</si>
  <si>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</si>
  <si>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</si>
  <si>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</si>
  <si>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</si>
  <si>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</si>
  <si>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</si>
  <si>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</si>
  <si>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</si>
  <si>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</si>
  <si>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</si>
  <si>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</si>
  <si>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</si>
  <si>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</si>
  <si>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</si>
  <si>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</si>
  <si>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</si>
  <si>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</si>
  <si>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</si>
  <si>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</si>
  <si>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</si>
  <si>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</si>
  <si>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</si>
  <si>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</si>
  <si>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</si>
  <si>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</si>
  <si>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</si>
  <si>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</si>
  <si>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</si>
  <si>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</si>
  <si>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</si>
  <si>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</si>
  <si>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</si>
  <si>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</si>
  <si>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</si>
  <si>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</si>
  <si>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</si>
  <si>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</si>
  <si>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</si>
  <si>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</si>
  <si>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</si>
  <si>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</si>
  <si>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</si>
  <si>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</si>
  <si>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</si>
  <si>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</si>
  <si>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</si>
  <si>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</si>
  <si>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</si>
  <si>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</si>
  <si>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</si>
  <si>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</si>
  <si>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</si>
  <si>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</si>
  <si>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</si>
  <si>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</si>
  <si>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</si>
  <si>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</si>
  <si>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</si>
  <si>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</si>
  <si>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</si>
  <si>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</si>
  <si>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</si>
  <si>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</si>
  <si>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</si>
  <si>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</si>
  <si>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</si>
  <si>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</si>
  <si>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</si>
  <si>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</si>
  <si>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</si>
  <si>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</si>
  <si>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</si>
  <si>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</si>
  <si>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</si>
  <si>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</si>
  <si>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</si>
  <si>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</si>
  <si>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</si>
  <si>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</si>
  <si>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</si>
  <si>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</si>
  <si>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</si>
  <si>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</si>
  <si>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</si>
  <si>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</si>
  <si>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</si>
  <si>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</si>
  <si>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</si>
  <si>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</si>
  <si>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</si>
  <si>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</si>
  <si>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</si>
  <si>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</si>
  <si>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</si>
  <si>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</si>
  <si>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</si>
  <si>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</si>
  <si>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</si>
  <si>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</si>
  <si>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</si>
  <si>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</si>
  <si>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</si>
  <si>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</si>
  <si>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</si>
  <si>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</si>
  <si>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</si>
  <si>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</si>
  <si>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</si>
  <si>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</si>
  <si>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</si>
  <si>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</si>
  <si>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</si>
  <si>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</si>
  <si>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</si>
  <si>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</si>
  <si>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</si>
  <si>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</si>
  <si>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</si>
  <si>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</si>
  <si>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</si>
  <si>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</si>
  <si>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</si>
  <si>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</si>
  <si>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</si>
  <si>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</si>
  <si>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</si>
  <si>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</si>
  <si>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</si>
  <si>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</si>
  <si>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</si>
  <si>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</si>
  <si>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</si>
  <si>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</si>
  <si>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</si>
  <si>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</si>
  <si>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</si>
  <si>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</si>
  <si>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</si>
  <si>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</si>
  <si>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</si>
  <si>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</si>
  <si>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</si>
  <si>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</si>
  <si>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</si>
  <si>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</si>
  <si>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</si>
  <si>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</si>
  <si>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</si>
  <si>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</si>
  <si>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</si>
  <si>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</si>
  <si>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</si>
  <si>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</si>
  <si>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</si>
  <si>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</si>
  <si>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</si>
  <si>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</si>
  <si>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</si>
  <si>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</si>
  <si>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</si>
  <si>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</si>
  <si>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</si>
  <si>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</si>
  <si>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</si>
  <si>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</si>
  <si>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</si>
  <si>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</si>
  <si>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</si>
  <si>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</si>
  <si>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</si>
  <si>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</si>
  <si>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</si>
  <si>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</si>
  <si>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</si>
  <si>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</si>
  <si>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</si>
  <si>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</si>
  <si>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</si>
  <si>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</si>
  <si>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</si>
  <si>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</si>
  <si>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</si>
  <si>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</si>
  <si>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</si>
  <si>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</si>
  <si>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</si>
  <si>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</si>
  <si>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</si>
  <si>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</si>
  <si>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</si>
  <si>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</si>
  <si>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</si>
  <si>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</si>
  <si>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</si>
  <si>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</si>
  <si>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</si>
  <si>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</si>
  <si>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</si>
  <si>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</si>
  <si>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</si>
  <si>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</si>
  <si>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</si>
  <si>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</si>
  <si>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</si>
  <si>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</si>
  <si>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</si>
  <si>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</si>
  <si>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</si>
  <si>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</si>
  <si>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</si>
  <si>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</si>
  <si>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</si>
  <si>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</si>
  <si>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</si>
  <si>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</si>
  <si>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</si>
  <si>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</si>
  <si>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</si>
  <si>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</si>
  <si>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</si>
  <si>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</si>
  <si>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</si>
  <si>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</si>
  <si>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</si>
  <si>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</si>
  <si>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</si>
  <si>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</si>
  <si>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</si>
  <si>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</si>
  <si>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</si>
  <si>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</si>
  <si>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</si>
  <si>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</si>
  <si>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</si>
  <si>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</si>
  <si>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</si>
  <si>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</si>
  <si>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</si>
  <si>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</si>
  <si>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</si>
  <si>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</si>
  <si>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</si>
  <si>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</si>
  <si>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</si>
  <si>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</si>
  <si>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</si>
  <si>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</si>
  <si>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</si>
  <si>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</si>
  <si>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</si>
  <si>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</si>
  <si>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</si>
  <si>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</si>
  <si>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</si>
  <si>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</si>
  <si>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</si>
  <si>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</si>
  <si>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</si>
  <si>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</si>
  <si>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</si>
  <si>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</si>
  <si>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</si>
  <si>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</si>
  <si>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</si>
  <si>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</si>
  <si>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</si>
  <si>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</si>
  <si>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</si>
  <si>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</si>
  <si>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</si>
  <si>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</si>
  <si>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</si>
  <si>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</si>
  <si>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</si>
  <si>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</si>
  <si>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</si>
  <si>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</si>
  <si>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</si>
  <si>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</si>
  <si>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</si>
  <si>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</si>
  <si>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</si>
  <si>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</si>
  <si>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</si>
  <si>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</si>
  <si>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</si>
  <si>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</si>
  <si>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</si>
  <si>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</si>
  <si>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</si>
  <si>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</si>
  <si>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</si>
  <si>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</si>
  <si>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</si>
  <si>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</si>
  <si>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</si>
  <si>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</si>
  <si>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</si>
  <si>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</si>
  <si>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</si>
  <si>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</si>
  <si>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</si>
  <si>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</si>
  <si>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</si>
  <si>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</si>
  <si>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</si>
  <si>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</si>
  <si>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</si>
  <si>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</si>
  <si>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</si>
  <si>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</si>
  <si>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</si>
  <si>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</si>
  <si>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</si>
  <si>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</si>
  <si>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</si>
  <si>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</si>
  <si>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</si>
  <si>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</si>
  <si>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</si>
  <si>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</si>
  <si>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</si>
  <si>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</si>
  <si>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</si>
  <si>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</si>
  <si>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</si>
  <si>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</si>
  <si>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</si>
  <si>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</si>
  <si>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</si>
  <si>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</si>
  <si>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</si>
  <si>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</si>
  <si>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</si>
  <si>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</si>
  <si>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</si>
  <si>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</si>
  <si>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</si>
  <si>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</si>
  <si>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</si>
  <si>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</si>
  <si>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</si>
  <si>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</si>
  <si>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</si>
  <si>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</si>
  <si>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</si>
  <si>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</si>
  <si>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</si>
  <si>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</si>
  <si>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</si>
  <si>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</si>
  <si>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</si>
  <si>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</si>
  <si>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</si>
  <si>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</si>
  <si>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</si>
  <si>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</si>
  <si>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</si>
  <si>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</si>
  <si>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</si>
  <si>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</si>
  <si>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</si>
  <si>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</si>
  <si>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</si>
  <si>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</si>
  <si>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</si>
  <si>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</si>
  <si>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</si>
  <si>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</si>
  <si>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</si>
  <si>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</si>
  <si>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</si>
  <si>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</si>
  <si>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</si>
  <si>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</si>
  <si>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</si>
  <si>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</si>
  <si>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</si>
  <si>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</si>
  <si>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</si>
  <si>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</si>
  <si>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</si>
  <si>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</si>
  <si>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</si>
  <si>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</si>
  <si>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</si>
  <si>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</si>
  <si>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</si>
  <si>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</si>
  <si>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</si>
  <si>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</si>
  <si>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</si>
  <si>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</si>
  <si>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</si>
  <si>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</si>
  <si>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</si>
  <si>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</si>
  <si>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</si>
  <si>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</si>
  <si>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</si>
  <si>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</si>
  <si>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</si>
  <si>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</si>
  <si>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</si>
  <si>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</si>
  <si>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</si>
  <si>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</si>
  <si>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</si>
  <si>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</si>
  <si>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</si>
  <si>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</si>
  <si>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</si>
  <si>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</si>
  <si>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</si>
  <si>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</si>
  <si>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</si>
  <si>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</si>
  <si>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</si>
  <si>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</si>
  <si>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</si>
  <si>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</si>
  <si>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</si>
  <si>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</si>
  <si>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</si>
  <si>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</si>
  <si>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</si>
  <si>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</si>
  <si>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</si>
  <si>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</si>
  <si>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</si>
  <si>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</si>
  <si>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</si>
  <si>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</si>
  <si>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</si>
  <si>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</si>
  <si>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</si>
  <si>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</si>
  <si>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</si>
  <si>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</si>
  <si>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</si>
  <si>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</si>
  <si>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</si>
  <si>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</si>
  <si>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</si>
  <si>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</si>
  <si>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</si>
  <si>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</si>
  <si>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</si>
  <si>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</si>
  <si>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</si>
  <si>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</si>
  <si>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</si>
  <si>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</si>
  <si>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</si>
  <si>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</si>
  <si>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</si>
  <si>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</si>
  <si>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</si>
  <si>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</si>
  <si>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</si>
  <si>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</si>
  <si>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</si>
  <si>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</si>
  <si>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</si>
  <si>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</si>
  <si>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</si>
  <si>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</si>
  <si>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</si>
  <si>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</si>
  <si>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</si>
  <si>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</si>
  <si>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</si>
  <si>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</si>
  <si>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</si>
  <si>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</si>
  <si>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</si>
  <si>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</si>
  <si>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</si>
  <si>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</si>
  <si>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</si>
  <si>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</si>
  <si>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</si>
  <si>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</si>
  <si>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</si>
  <si>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</si>
  <si>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</si>
  <si>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</si>
  <si>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</si>
  <si>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</si>
  <si>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</si>
  <si>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</si>
  <si>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</si>
  <si>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</si>
  <si>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</si>
  <si>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</si>
  <si>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</si>
  <si>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</si>
  <si>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</si>
  <si>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</si>
  <si>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</si>
  <si>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</si>
  <si>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</si>
  <si>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</si>
  <si>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</si>
  <si>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</si>
  <si>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</si>
  <si>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</si>
  <si>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</si>
  <si>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</si>
  <si>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</si>
  <si>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</si>
  <si>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</si>
  <si>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</si>
  <si>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</si>
  <si>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</si>
  <si>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</si>
  <si>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</si>
  <si>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</si>
  <si>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</si>
  <si>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</si>
  <si>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</si>
  <si>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</si>
  <si>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</si>
  <si>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</si>
  <si>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</si>
  <si>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</si>
  <si>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</si>
  <si>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</si>
  <si>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</si>
  <si>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</si>
  <si>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</si>
  <si>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</si>
  <si>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</si>
  <si>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</si>
  <si>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</si>
  <si>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</si>
  <si>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</si>
  <si>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</si>
  <si>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</si>
  <si>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</si>
  <si>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</si>
  <si>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</si>
  <si>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</si>
  <si>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</si>
  <si>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</si>
  <si>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</si>
  <si>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</si>
  <si>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</si>
  <si>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</si>
  <si>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</si>
  <si>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</si>
  <si>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</si>
  <si>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</si>
  <si>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</si>
  <si>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</si>
  <si>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</si>
  <si>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</si>
  <si>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</si>
  <si>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</si>
  <si>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</si>
  <si>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</si>
  <si>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</si>
  <si>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</si>
  <si>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</si>
  <si>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</si>
  <si>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</si>
  <si>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</si>
  <si>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</si>
  <si>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</si>
  <si>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</si>
  <si>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</si>
  <si>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</si>
  <si>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</si>
  <si>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</si>
  <si>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</si>
  <si>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</si>
  <si>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</si>
  <si>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</si>
  <si>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</si>
  <si>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</si>
  <si>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</si>
  <si>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</si>
  <si>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</si>
  <si>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</si>
  <si>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</si>
  <si>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</si>
  <si>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</si>
  <si>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</si>
  <si>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</si>
  <si>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</si>
  <si>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</si>
  <si>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</si>
  <si>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</si>
  <si>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</si>
  <si>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</si>
  <si>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</si>
  <si>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</si>
  <si>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</si>
  <si>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</si>
  <si>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</si>
  <si>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</si>
  <si>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</si>
  <si>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</si>
  <si>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</si>
  <si>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</si>
  <si>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</si>
  <si>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</si>
  <si>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</si>
  <si>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</si>
  <si>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</si>
  <si>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</si>
  <si>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</si>
  <si>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</si>
  <si>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</si>
  <si>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</si>
  <si>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</si>
  <si>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</si>
  <si>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</si>
  <si>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</si>
  <si>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</si>
  <si>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</si>
  <si>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</si>
  <si>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</si>
  <si>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</si>
  <si>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</si>
  <si>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</si>
  <si>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</si>
  <si>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</si>
  <si>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</si>
  <si>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</si>
  <si>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</si>
  <si>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</si>
  <si>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</si>
  <si>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</si>
  <si>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</si>
  <si>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</si>
  <si>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</si>
  <si>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</si>
  <si>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</si>
  <si>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</si>
  <si>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</si>
  <si>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</si>
  <si>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</si>
  <si>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</si>
  <si>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</si>
  <si>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</si>
  <si>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</si>
  <si>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</si>
  <si>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</si>
  <si>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</si>
  <si>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</si>
  <si>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</si>
  <si>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</si>
  <si>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</si>
  <si>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</si>
  <si>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</si>
  <si>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</si>
  <si>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</si>
  <si>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</si>
  <si>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</si>
  <si>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</si>
  <si>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</si>
  <si>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</si>
  <si>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</si>
  <si>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</si>
  <si>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</si>
  <si>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</si>
  <si>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</si>
  <si>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</si>
  <si>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</si>
  <si>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</si>
  <si>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</si>
  <si>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</si>
  <si>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</si>
  <si>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</si>
  <si>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</si>
  <si>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</si>
  <si>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</si>
  <si>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</si>
  <si>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</si>
  <si>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</si>
  <si>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</si>
  <si>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</si>
  <si>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</si>
  <si>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</si>
  <si>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</si>
  <si>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</si>
  <si>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</si>
  <si>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</si>
  <si>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</si>
  <si>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</si>
  <si>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</si>
  <si>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</si>
  <si>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</si>
  <si>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</si>
  <si>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</si>
  <si>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</si>
  <si>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</si>
  <si>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</si>
  <si>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</si>
  <si>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</si>
  <si>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</si>
  <si>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</si>
  <si>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</si>
  <si>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</si>
  <si>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</si>
  <si>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</si>
  <si>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</si>
  <si>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</si>
  <si>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</si>
  <si>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</si>
  <si>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</si>
  <si>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</si>
  <si>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</si>
  <si>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</si>
  <si>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</si>
  <si>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</si>
  <si>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</si>
  <si>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</si>
  <si>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</si>
  <si>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</si>
  <si>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</si>
  <si>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</si>
  <si>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</si>
  <si>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</si>
  <si>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</si>
  <si>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</si>
  <si>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</si>
  <si>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</si>
  <si>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</si>
  <si>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</si>
  <si>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</si>
  <si>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</si>
  <si>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</si>
  <si>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</si>
  <si>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</si>
  <si>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</si>
  <si>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</si>
  <si>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</si>
  <si>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</si>
  <si>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</si>
  <si>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</si>
  <si>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</si>
  <si>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</si>
  <si>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</si>
  <si>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</si>
  <si>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</si>
  <si>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</si>
  <si>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</si>
  <si>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</si>
  <si>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</si>
  <si>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</si>
  <si>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</si>
  <si>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</si>
  <si>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</si>
  <si>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</si>
  <si>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</si>
  <si>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</si>
  <si>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</si>
  <si>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</si>
  <si>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</si>
  <si>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</si>
  <si>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</si>
  <si>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</si>
  <si>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</si>
  <si>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</si>
  <si>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</si>
  <si>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</si>
  <si>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</si>
  <si>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</si>
  <si>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</si>
  <si>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</si>
  <si>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</si>
  <si>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</si>
  <si>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</si>
  <si>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</si>
  <si>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</si>
  <si>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</si>
  <si>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</si>
  <si>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</si>
  <si>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</si>
  <si>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</si>
  <si>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</si>
  <si>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</si>
  <si>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</si>
  <si>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</si>
  <si>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</si>
  <si>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</si>
  <si>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</si>
  <si>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</si>
  <si>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</si>
  <si>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</si>
  <si>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</si>
  <si>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</si>
  <si>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</si>
  <si>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</si>
  <si>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</si>
  <si>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</si>
  <si>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</si>
  <si>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</si>
  <si>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</si>
  <si>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</si>
  <si>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</si>
  <si>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</si>
  <si>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</si>
  <si>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</si>
  <si>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</si>
  <si>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</si>
  <si>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</si>
  <si>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</si>
  <si>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</si>
  <si>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</si>
  <si>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</si>
  <si>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</si>
  <si>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</si>
  <si>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</si>
  <si>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</si>
  <si>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</si>
  <si>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</si>
  <si>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</si>
  <si>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</si>
  <si>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</si>
  <si>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</si>
  <si>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</si>
  <si>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</si>
  <si>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</si>
  <si>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</si>
  <si>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</si>
  <si>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</si>
  <si>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</si>
  <si>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</si>
  <si>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</si>
  <si>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</si>
  <si>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</si>
  <si>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</si>
  <si>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</si>
  <si>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</si>
  <si>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</si>
  <si>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</si>
  <si>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</si>
  <si>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</si>
  <si>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</si>
  <si>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</si>
  <si>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</si>
  <si>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</si>
  <si>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</si>
  <si>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</si>
  <si>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</si>
  <si>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</si>
  <si>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</si>
  <si>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</si>
  <si>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</si>
  <si>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</si>
  <si>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</si>
  <si>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</si>
  <si>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</si>
  <si>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</si>
  <si>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</si>
  <si>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</si>
  <si>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</si>
  <si>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</si>
  <si>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</si>
  <si>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</si>
  <si>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</si>
  <si>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</si>
  <si>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</si>
  <si>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</si>
  <si>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</si>
  <si>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</si>
  <si>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</si>
  <si>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</si>
  <si>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</si>
  <si>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</si>
  <si>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</si>
  <si>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</si>
  <si>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</si>
  <si>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</si>
  <si>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</si>
  <si>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</si>
  <si>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</si>
  <si>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</si>
  <si>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</si>
  <si>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</si>
  <si>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</si>
  <si>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</si>
  <si>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</si>
  <si>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</si>
  <si>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</si>
  <si>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</si>
  <si>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</si>
  <si>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</si>
  <si>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</si>
  <si>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</si>
  <si>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</si>
  <si>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</si>
  <si>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</si>
  <si>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</si>
  <si>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</si>
  <si>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</si>
  <si>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</si>
  <si>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</si>
  <si>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</si>
  <si>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</si>
  <si>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</si>
  <si>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</si>
  <si>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</si>
  <si>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</si>
  <si>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</si>
  <si>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</si>
  <si>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Restored by PG</t>
  </si>
  <si>
    <t>PCM-20251102-00001151</t>
  </si>
  <si>
    <t>ETA 40 km</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</si>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</sst>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8" totalsRowShown="0" headerRowDxfId="31" dataDxfId="30" headerRowBorderDxfId="28" tableBorderDxfId="29">
  <autoFilter ref="A1:L3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300.62338796296535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45963.571813888891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45963.571813888891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45963.571813888891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45963.571813888891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45963.571813888891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45963.571813888891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45963.571813888891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45963.571813888891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45963.571813888891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45963.571813888891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45963.571813888891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45963.571813888891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45963.571813888891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45963.571813888891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45963.571813888891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45963.571813888891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45963.571813888891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45963.571813888891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45963.571813888891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45963.571813888891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45963.571813888891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45963.571813888891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45963.571813888891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45963.571813888891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45963.571813888891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45963.571813888891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45963.571813888891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45963.571813888891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45963.571813888891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45963.571813888891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45963.571813888891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45963.571813888891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45963.571813888891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45963.571813888891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45963.571813888891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45963.571813888891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45963.571813888891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45963.571813888891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45963.571813888891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45963.571813888891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45963.571813888891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45963.571813888891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45963.571813888891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45963.571813888891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45963.571813888891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45963.571813888891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45963.571813888891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45963.571813888891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45963.571813888891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45963.571813888891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45963.571813888891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45963.571813888891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45963.571813888891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45963.571813888891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45963.571813888891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45963.571813888891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45963.571813888891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45963.571813888891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45963.571813888891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45963.571813888891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45963.571813888891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45963.571813888891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45963.571813888891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45963.571813888891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45963.571813888891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45963.571813888891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45963.571813888891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45963.571813888891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45963.571813888891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45963.571813888891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45963.571813888891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45963.571813888891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45963.571813888891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45963.571813888891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45963.571813888891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45963.571813888891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45963.571813888891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45963.571813888891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45963.571813888891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45963.571813888891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45963.571813888891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45963.571813888891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45963.571813888891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45963.571813888891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45963.571813888891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45963.571813888891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45963.571813888891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45963.571813888891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45963.571813888891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45963.571813888891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45963.571813888891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45963.571813888891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45963.571813888891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45963.571813888891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45963.571813888891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45963.571813888891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45963.571813888891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45963.571813888891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45963.571813888891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45963.571813888891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45963.571813888891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45963.571813888891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45963.571813888891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45963.571813888891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45963.571813888891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45963.571813888891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45963.571813888891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45963.571813888891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45963.571813888891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45963.571813888891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45963.571813888891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4D110398-6D59-4CBF-B34B-D00FB43F47C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tabSelected="1"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138.57197592593002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4.8297305555606727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0.10740416667249519</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4</v>
      </c>
      <c r="D6" s="18" t="s">
        <v>19048</v>
      </c>
      <c r="E6" s="113" t="s">
        <v>39021</v>
      </c>
      <c r="F6" s="175">
        <v>45963.536932870367</v>
      </c>
      <c r="G6" s="115">
        <f ca="1">IFERROR(NOW()-F6,"-")</f>
        <v>3.4881018524174578E-2</v>
      </c>
      <c r="H6" s="114">
        <v>45963.530289351853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45963.571813888891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45963.571813888891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45963.571813888891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45963.571813888891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45963.571813888891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45963.571813888891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45963.571813888891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45963.571813888891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45963.571813888891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45963.571813888891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45963.571813888891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45963.571813888891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45963.571813888891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45963.571813888891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45963.571813888891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45963.571813888891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45963.571813888891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45963.571813888891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45963.571813888891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45963.571813888891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45963.571813888891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45963.571813888891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45963.571813888891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45963.571813888891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45963.571813888891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45963.571813888891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45963.571813888891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45963.571813888891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45963.571813888891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45963.571813888891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45963.571813888891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45963.571813888891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45963.571813888891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45963.571813888891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45963.571813888891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45963.571813888891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45963.571813888891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45963.571813888891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45963.571813888891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45963.571813888891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45963.571813888891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45963.571813888891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45963.571813888891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45963.571813888891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45963.571813888891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45963.571813888891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45963.571813888891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45963.571813888891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45963.571813888891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45963.571813888891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45963.571813888891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45963.571813888891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45963.571813888891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45963.571813888891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45963.571813888891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45963.571813888891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45963.571813888891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45963.571813888891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45963.571813888891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45963.571813888891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45963.571813888891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45963.571813888891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45963.571813888891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45963.571813888891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45963.571813888891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45963.571813888891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45963.571813888891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45963.571813888891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45963.571813888891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45963.571813888891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45963.571813888891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45963.571813888891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45963.571813888891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45963.571813888891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45963.571813888891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45963.571813888891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45963.571813888891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45963.571813888891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45963.571813888891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45963.571813888891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45963.571813888891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45963.571813888891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45963.571813888891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45963.571813888891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45963.571813888891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45963.571813888891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45963.571813888891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45963.571813888891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45963.571813888891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45963.571813888891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45963.571813888891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45963.571813888891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45963.571813888891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45963.571813888891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45963.571813888891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45963.571813888891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45963.571813888891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45963.571813888891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45963.571813888891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45963.571813888891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45963.571813888891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45963.571813888891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45963.571813888891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45963.571813888891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45963.571813888891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45963.571813888891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45963.571813888891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45963.571813888891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45963.571813888891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45963.571813888891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45963.571813888891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45963.571813888891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45963.571813888891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45963.571813888891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45963.571813888891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45963.571813888891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45963.571813888891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45963.571813888891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45963.571813888891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45963.571813888891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45963.571813888891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45963.571813888891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45963.571813888891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45963.571813888891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45963.571813888891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45963.571813888891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45963.571813888891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45963.571813888891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45963.571813888891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45963.571813888891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45963.571813888891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45963.571813888891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45963.571813888891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45963.571813888891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45963.571813888891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45963.571813888891</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45963.571813888891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45963.571813888891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45963.571813888891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45963.571813888891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45963.571813888891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45963.571813888891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45963.571813888891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45963.571813888891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45963.571813888891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45963.571813888891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45963.571813888891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45963.571813888891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45963.571813888891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45963.571813888891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45963.571813888891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45963.571813888891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45963.571813888891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45963.571813888891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45963.571813888891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45963.571813888891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45963.571813888891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45963.571813888891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45963.571813888891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45963.571813888891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45963.571813888891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45963.571813888891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45963.571813888891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45963.571813888891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45963.571813888891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45963.571813888891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45963.571813888891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45963.571813888891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45963.571813888891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45963.571813888891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45963.571813888891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45963.571813888891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45963.571813888891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45963.571813888891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45963.571813888891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45963.571813888891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45963.571813888891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45963.571813888891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45963.571813888891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45963.571813888891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45963.571813888891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45963.571813888891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45963.571813888891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45963.571813888891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45963.571813888891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45963.571813888891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45963.571813888891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45963.571813888891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45963.571813888891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45963.571813888891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45963.571813888891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45963.571813888891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45963.571813888891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45963.571813888891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45963.571813888891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45963.571813888891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45963.571813888891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45963.571813888891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45963.571813888891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45963.571813888891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45963.571813888891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45963.571813888891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45963.571813888891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45963.571813888891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45963.571813888891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45963.571813888891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45963.571813888891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45963.571813888891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45963.571813888891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45963.571813888891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45963.571813888891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45963.571813888891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45963.571813888891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45963.571813888891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45963.571813888891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45963.571813888891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45963.571813888891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45963.571813888891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45963.571813888891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45963.571813888891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45963.571813888891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45963.571813888891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45963.571813888891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45963.571813888891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45963.571813888891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45963.571813888891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45963.571813888891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45963.571813888891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45963.571813888891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45963.571813888891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45963.571813888891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45963.571813888891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45963.571813888891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45963.571813888891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45963.571813888891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45963.571813888891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45963.571813888891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45963.571813888891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45963.571813888891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45963.571813888891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45963.571813888891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45963.571813888891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45963.571813888891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45963.571813888891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45963.571813888891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45963.571813888891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45963.571813888891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45963.571813888891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45963.571813888891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45963.571813888891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45963.571813888891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45963.571813888891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45963.571813888891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45963.571813888891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45963.571813888891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45963.571813888891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45963.571813888891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45963.571813888891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45963.571813888891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45963.571813888891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45963.571813888891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45963.571813888891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45963.571813888891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45963.571813888891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45963.571813888891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45963.571813888891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45963.571813888891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45963.571813888891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45963.571813888891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45963.571813888891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45963.571813888891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45963.571813888891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45963.571813888891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45963.571813888891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45963.571813888891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45963.571813888891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45963.571813888891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45963.571813888891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45963.571813888891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45963.571813888891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45963.571813888891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45963.571813888891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45963.571813888891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45963.571813888891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45963.571813888891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45963.571813888891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45963.571813888891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45963.571813888891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45963.571813888891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45963.571813888891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45963.571813888891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45963.571813888891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45963.571813888891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45963.571813888891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45963.571813888891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45963.571813888891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45963.571813888891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45963.571813888891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45963.571813888891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45963.571813888891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45963.571813888891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45963.571813888891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45963.571813888891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45963.571813888891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45963.571813888891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45963.571813888891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45963.571813888891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45963.571813888891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45963.571813888891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45963.571813888891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45963.571813888891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45963.571813888891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45963.571813888891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45963.571813888891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45963.571813888891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45963.571813888891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45963.571813888891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45963.571813888891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45963.571813888891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45963.571813888891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45963.571813888891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45963.571813888891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45963.571813888891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45963.571813888891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45963.571813888891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45963.571813888891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45963.571813888891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45963.571813888891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45963.571813888891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45963.571813888891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45963.571813888891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45963.571813888891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45963.571813888891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45963.571813888891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45963.571813888891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45963.571813888891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45963.571813888891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45963.571813888891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45963.571813888891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45963.571813888891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45963.571813888891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45963.571813888891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45963.571813888891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45963.571813888891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45963.571813888891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45963.571813888891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45963.571813888891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45963.571813888891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45963.571813888891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45963.571813888891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45963.571813888891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45963.571813888891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45963.571813888891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45963.571813888891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45963.571813888891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45963.571813888891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45963.571813888891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45963.571813888891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45963.571813888891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45963.571813888891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45963.571813888891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45963.571813888891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45963.571813888891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45963.571813888891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45963.571813888891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45963.571813888891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45963.571813888891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45963.571813888891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45963.571813888891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45963.571813888891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45963.571813888891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45963.571813888891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45963.571813888891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45963.571813888891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45963.571813888891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45963.571813888891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45963.571813888891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45963.571813888891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45963.571813888891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45963.571813888891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45963.571813888891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45963.571813888891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45963.571813888891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45963.571813888891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45963.571813888891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45963.571813888891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45963.571813888891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45963.571813888891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45963.571813888891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45963.571813888891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45963.571813888891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45963.571813888891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45963.571813888891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45963.571813888891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45963.571813888891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45963.571813888891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45963.571813888891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45963.571813888891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45963.571813888891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45963.571813888891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45963.571813888891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45963.571813888891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45963.571813888891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45963.571813888891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45963.571813888891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45963.571813888891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45963.571813888891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45963.571813888891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45963.571813888891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45963.571813888891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45963.571813888891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45963.571813888891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45963.571813888891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45963.571813888891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45963.571813888891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45963.571813888891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45963.571813888891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45963.571813888891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45963.571813888891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45963.571813888891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45963.571813888891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45963.571813888891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45963.571813888891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45963.571813888891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45963.571813888891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45963.571813888891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45963.571813888891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45963.571813888891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45963.571813888891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45963.571813888891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45963.571813888891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45963.571813888891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45963.571813888891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45963.571813888891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45963.571813888891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45963.571813888891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45963.571813888891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45963.571813888891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45963.571813888891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45963.571813888891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45963.571813888891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45963.571813888891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45963.571813888891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45963.571813888891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45963.571813888891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45963.571813888891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45963.571813888891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45963.571813888891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45963.571813888891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45963.571813888891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45963.571813888891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45963.571813888891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45963.571813888891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45963.571813888891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45963.571813888891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45963.571813888891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45963.571813888891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45963.571813888891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45963.571813888891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45963.571813888891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45963.571813888891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45963.571813888891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45963.571813888891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45963.571813888891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45963.571813888891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45963.571813888891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45963.571813888891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45963.571813888891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45963.571813888891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45963.571813888891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45963.571813888891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45963.571813888891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45963.571813888891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45963.571813888891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45963.571813888891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45963.571813888891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45963.571813888891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45963.571813888891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45963.571813888891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45963.571813888891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45963.571813888891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45963.571813888891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45963.571813888891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45963.571813888891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45963.571813888891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45963.571813888891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45963.571813888891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45963.571813888891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45963.571813888891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45963.571813888891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45963.571813888891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45963.571813888891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45963.571813888891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45963.571813888891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45963.571813888891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45963.571813888891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45963.571813888891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45963.571813888891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45963.571813888891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45963.571813888891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45963.571813888891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45963.571813888891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45963.571813888891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45963.571813888891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45963.571813888891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45963.571813888891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45963.571813888891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45963.571813888891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45963.571813888891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45963.571813888891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45963.571813888891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45963.571813888891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45963.571813888891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45963.571813888891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45963.571813888891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45963.571813888891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45963.571813888891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45963.571813888891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45963.571813888891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45963.571813888891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45963.571813888891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45963.571813888891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45963.571813888891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45963.571813888891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45963.571813888891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45963.571813888891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45963.571813888891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45963.571813888891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45963.571813888891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45963.571813888891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45963.571813888891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45963.571813888891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45963.571813888891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45963.571813888891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45963.571813888891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45963.571813888891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45963.571813888891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45963.571813888891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45963.571813888891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45963.571813888891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45963.571813888891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45963.571813888891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45963.571813888891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45963.571813888891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45963.571813888891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45963.571813888891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45963.571813888891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45963.571813888891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45963.571813888891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45963.571813888891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45963.571813888891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45963.571813888891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45963.571813888891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45963.571813888891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45963.571813888891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45963.571813888891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45963.571813888891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45963.571813888891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45963.571813888891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45963.571813888891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45963.571813888891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45963.571813888891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45963.571813888891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45963.571813888891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45963.571813888891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45963.571813888891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45963.571813888891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45963.571813888891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45963.571813888891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45963.571813888891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45963.571813888891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45963.571813888891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45963.571813888891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45963.571813888891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45963.571813888891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45963.571813888891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45963.571813888891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45963.571813888891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45963.571813888891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45963.571813888891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45963.571813888891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45963.571813888891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45963.571813888891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45963.571813888891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45963.571813888891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45963.571813888891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45963.571813888891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45963.571813888891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45963.571813888891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45963.571813888891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45963.571813888891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45963.571813888891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45963.571813888891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45963.571813888891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45963.57181400463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45963.57181400463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45963.57181400463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45963.57181400463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45963.57181400463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45963.57181400463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45963.57181400463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45963.57181400463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45963.57181400463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45963.57181400463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45963.57181400463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45963.57181400463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45963.57181400463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45963.57181400463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45963.57181400463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45963.57181400463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45963.57181400463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45963.57181400463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45963.57181400463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45963.57181400463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45963.57181400463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45963.57181400463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45963.57181400463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45963.57181400463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45963.57181400463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45963.57181400463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45963.57181400463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45963.57181400463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45963.57181400463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45963.57181400463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45963.57181400463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45963.57181400463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45963.57181400463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45963.57181400463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45963.57181400463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45963.57181400463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45963.57181400463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45963.57181400463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45963.57181400463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45963.57181400463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45963.57181400463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45963.57181400463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45963.57181400463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45963.57181400463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45963.57181400463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45963.57181400463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45963.57181400463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45963.57181400463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45963.57181400463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45963.57181400463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45963.57181400463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45963.57181400463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45963.57181400463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45963.57181400463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45963.57181400463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45963.57181400463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45963.57181400463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45963.57181400463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45963.57181400463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45963.57181400463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45963.57181400463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45963.57181400463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45963.57181400463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45963.57181400463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45963.57181400463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45963.57181400463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45963.57181400463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45963.57181400463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45963.57181400463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45963.57181400463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45963.57181400463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45963.57181400463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45963.57181400463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45963.57181400463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45963.57181400463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45963.57181400463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45963.57181400463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45963.57181400463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45963.57181400463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45963.57181400463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45963.57181400463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45963.57181400463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45963.57181400463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45963.57181400463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45963.57181400463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45963.57181400463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45963.57181400463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45963.57181400463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45963.57181400463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45963.57181400463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45963.57181400463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45963.57181400463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45963.57181400463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45963.57181400463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45963.57181400463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45963.57181400463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45963.57181400463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45963.57181400463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45963.57181400463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45963.57181400463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45963.57181400463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45963.57181400463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45963.57181400463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45963.57181400463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45963.57181400463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45963.57181400463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45963.57181400463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45963.57181400463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45963.57181400463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45963.57181400463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45963.57181400463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45963.57181400463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45963.57181400463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45963.57181400463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45963.57181400463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45963.57181400463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45963.57181400463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45963.57181400463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45963.57181400463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45963.57181400463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45963.57181400463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45963.57181400463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45963.57181400463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45963.57181400463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45963.57181400463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45963.57181400463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45963.57181400463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45963.57181400463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45963.57181400463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45963.57181400463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45963.57181400463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45963.57181400463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45963.57181400463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45963.57181400463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45963.57181400463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45963.57181400463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45963.57181400463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45963.57181400463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45963.57181400463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45963.57181400463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45963.57181400463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45963.57181400463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45963.57181400463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45963.57181400463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45963.57181400463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45963.57181400463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45963.57181400463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45963.57181400463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45963.57181400463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45963.57181400463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45963.57181400463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45963.57181400463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45963.57181400463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45963.57181400463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45963.57181400463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45963.57181400463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45963.57181400463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45963.57181400463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45963.57181400463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45963.57181400463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45963.57181400463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45963.57181400463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45963.57181400463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45963.57181400463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45963.57181400463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45963.57181400463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45963.57181400463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45963.57181400463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45963.57181400463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45963.57181400463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45963.57181400463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45963.57181400463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45963.57181400463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45963.57181400463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45963.57181400463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45963.57181400463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45963.57181400463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45963.57181400463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45963.57181400463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45963.57181400463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45963.57181400463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45963.57181400463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45963.57181400463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45963.57181400463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45963.57181400463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45963.57181400463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45963.57181400463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45963.57181400463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45963.57181400463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45963.57181400463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45963.57181400463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45963.57181400463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45963.57181400463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45963.57181400463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45963.57181400463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45963.57181400463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45963.57181400463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45963.57181400463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45963.57181400463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45963.57181400463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45963.57181400463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45963.57181400463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45963.57181400463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45963.57181400463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45963.57181400463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45963.57181400463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45963.57181400463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45963.57181400463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45963.57181400463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45963.57181400463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45963.57181400463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45963.57181400463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45963.57181400463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45963.57181400463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45963.57181400463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45963.57181400463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45963.57181400463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45963.57181400463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45963.57181400463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45963.57181400463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45963.57181400463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45963.57181400463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45963.57181400463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45963.57181400463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45963.57181400463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45963.57181400463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45963.57181400463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45963.57181400463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45963.57181400463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45963.57181400463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45963.57181400463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45963.57181400463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45963.57181400463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45963.57181400463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45963.57181400463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45963.57181400463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45963.57181400463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45963.57181400463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45963.57181400463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45963.57181400463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45963.57181400463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45963.57181400463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45963.57181400463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45963.57181400463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45963.57181400463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45963.57181400463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45963.57181400463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45963.57181400463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45963.57181400463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45963.57181400463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45963.57181400463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45963.57181400463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45963.57181400463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45963.57181400463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45963.57181400463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45963.57181400463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45963.57181400463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45963.57181400463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45963.57181400463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45963.57181400463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45963.57181400463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45963.57181400463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45963.57181400463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45963.57181400463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45963.57181400463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45963.57181400463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45963.57181400463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45963.57181400463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45963.57181400463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45963.57181400463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45963.57181400463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45963.57181400463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45963.57181400463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45963.57181400463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45963.57181400463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45963.57181400463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45963.57181400463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45963.57181400463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45963.57181400463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45963.57181400463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45963.57181400463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45963.57181400463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45963.57181400463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45963.57181400463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45963.57181400463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45963.57181400463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45963.57181400463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45963.57181400463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45963.57181400463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45963.57181400463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45963.57181400463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45963.57181400463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45963.57181400463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45963.57181400463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45963.57181400463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45963.57181400463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45963.57181400463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45963.57181400463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45963.57181400463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45963.57181400463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45963.57181400463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45963.57181400463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45963.57181400463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45963.57181400463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45963.57181400463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45963.57181400463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45963.57181400463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45963.57181400463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45963.57181400463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45963.57181400463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45963.57181400463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45963.57181400463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45963.57181400463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45963.57181400463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45963.57181400463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45963.57181400463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45963.57181400463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45963.57181400463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45963.57181400463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45963.57181400463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45963.57181400463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45963.57181400463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45963.57181400463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45963.57181400463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45963.57181400463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45963.57181400463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45963.57181400463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45963.57181400463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45963.57181400463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45963.57181400463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45963.57181400463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45963.57181400463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45963.57181400463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45963.57181400463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45963.57181400463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45963.57181400463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45963.57181400463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45963.57181400463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45963.57181400463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45963.57181400463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45963.57181400463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45963.57181400463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45963.57181400463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45963.57181400463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45963.57181400463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45963.57181400463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45963.57181400463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45963.57181400463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45963.57181400463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45963.57181400463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45963.57181400463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45963.57181400463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45963.57181400463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45963.57181400463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45963.57181400463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45963.57181400463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45963.57181400463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45963.57181400463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45963.57181400463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45963.57181400463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45963.57181400463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45963.57181400463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45963.57181400463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45963.57181400463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45963.57181400463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45963.57181400463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45963.57181400463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45963.57181400463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45963.57181400463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45963.57181400463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45963.57181400463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45963.57181400463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45963.57181400463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45963.57181400463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45963.57181400463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45963.57181400463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45963.57181400463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45963.57181400463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45963.57181400463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45963.57181400463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45963.57181400463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45963.57181400463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45963.57181400463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45963.57181400463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45963.57181400463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45963.57181400463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45963.57181400463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45963.57181400463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45963.57181400463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45963.57181400463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45963.57181400463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45963.57181400463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45963.57181400463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45963.57181400463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45963.57181400463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45963.57181400463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45963.57181400463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45963.57181400463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45963.57181400463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45963.57181400463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45963.57181400463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45963.57181400463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45963.57181400463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45963.57181400463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45963.57181400463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45963.57181400463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45963.57181400463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45963.57181400463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45963.57181400463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45963.57181400463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45963.57181400463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45963.57181400463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45963.57181400463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45963.57181400463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45963.57181400463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45963.57181400463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45963.57181400463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45963.57181400463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45963.57181400463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45963.57181400463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45963.57181400463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45963.57181400463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45963.57181400463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45963.57181400463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45963.57181400463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45963.57181400463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45963.57181400463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45963.57181400463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45963.57181400463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45963.57181400463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45963.57181400463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45963.57181400463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45963.57181400463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45963.57181400463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45963.57181400463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45963.57181400463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45963.57181400463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45963.57181400463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45963.57181400463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45963.57181400463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45963.57181400463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45963.57181400463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45963.57181400463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45963.57181400463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45963.57181400463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45963.57181400463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45963.57181400463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45963.57181400463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45963.57181400463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45963.57181400463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45963.57181400463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45963.57181400463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45963.57181400463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45963.57181400463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45963.57181400463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45963.57181400463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45963.57181400463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45963.57181400463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45963.57181400463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45963.57181400463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45963.57181400463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45963.57181400463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45963.57181400463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45963.57181400463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45963.57181400463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45963.57181400463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45963.57181400463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45963.57181400463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45963.57181400463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45963.57181400463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45963.57181400463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45963.57181400463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45963.57181400463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45963.57181400463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45963.57181400463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45963.57181400463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45963.57181400463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45963.57181400463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45963.57181400463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45963.57181400463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45963.57181400463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45963.57181400463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45963.57181400463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45963.57181400463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45963.57181400463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45963.57181400463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45963.57181400463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45963.57181400463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45963.57181400463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45963.57181400463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45963.57181400463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45963.57181400463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45963.57181400463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45963.57181400463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45963.57181400463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45963.57181400463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45963.57181400463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45963.57181400463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45963.57181400463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45963.57181400463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45963.57181400463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45963.57181400463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45963.57181400463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45963.57181400463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45963.57181400463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45963.57181400463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45963.57181400463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45963.57181400463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45963.57181400463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45963.57181400463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45963.57181400463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45963.57181400463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45963.57181400463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45963.57181400463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45963.57181400463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45963.57181400463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45963.57181400463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45963.57181400463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45963.57181400463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45963.57181400463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45963.57181400463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45963.57181400463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45963.57181400463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45963.57181400463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45963.57181400463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45963.57181400463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45963.57181400463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45963.57181400463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45963.57181400463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45963.57181400463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45963.57181400463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45963.57181400463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45963.57181400463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45963.57181400463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45963.57181400463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45963.57181400463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45963.57181400463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45963.57181400463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45963.57181400463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45963.57181400463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45963.57181400463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45963.57181400463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45963.57181400463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45963.57181400463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45963.57181400463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45963.57181400463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45963.57181400463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45963.57181400463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45963.57181400463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45963.57181400463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45963.57181400463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45963.57181400463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45963.57181400463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45963.57181400463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45963.57181400463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45963.57181400463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45963.57181400463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45963.57181400463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45963.57181400463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45963.57181400463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45963.57181400463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45963.57181400463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45963.57181400463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45963.57181400463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45963.57181400463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45963.57181400463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45963.57181400463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45963.57181400463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45963.57181400463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45963.57181400463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45963.57181400463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45963.57181400463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45963.57181400463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45963.57181400463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45963.57181400463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45963.57181400463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45963.57181400463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45963.57181400463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45963.57181400463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45963.57181400463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45963.57181400463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45963.57181400463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45963.57181400463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45963.57181400463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45963.57181400463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45963.57181400463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45963.57181400463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45963.57181400463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45963.57181400463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45963.57181400463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45963.57181400463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45963.57181400463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45963.57181400463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45963.57181400463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45963.57181400463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45963.57181400463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45963.57181400463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45963.57181400463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45963.57181400463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45963.57181400463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45963.57181400463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45963.57181400463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45963.57181400463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45963.57181400463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45963.57181400463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45963.57181400463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45963.57181400463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45963.57181400463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45963.57181400463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45963.57181400463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45963.57181400463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45963.57181400463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45963.57181400463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45963.57181400463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45963.57181400463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45963.57181400463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45963.57181400463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45963.57181400463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45963.57181400463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45963.57181400463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45963.57181400463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45963.57181400463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260.09109629629529</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2.6030638888914837</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34988</v>
      </c>
      <c r="E4" s="97" t="s">
        <v>39021</v>
      </c>
      <c r="F4" s="122">
        <v>45963.375972222224</v>
      </c>
      <c r="G4" s="123">
        <f ca="1">IFERROR(NOW()-F4,"")</f>
        <v>0.19584166666754754</v>
      </c>
      <c r="H4" s="122">
        <v>45963.407789351855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34987</v>
      </c>
      <c r="E5" s="97" t="s">
        <v>39021</v>
      </c>
      <c r="F5" s="122">
        <v>45963.411041666666</v>
      </c>
      <c r="G5" s="123">
        <f ca="1">IFERROR(NOW()-F5,"")</f>
        <v>0.16077222222520504</v>
      </c>
      <c r="H5" s="122">
        <v>45963.411041666666</v>
      </c>
      <c r="I5" s="118" t="str">
        <f>IFERROR(VLOOKUP(D5,DB!A:F,6,0),"")</f>
        <v>SCECO</v>
      </c>
      <c r="J5" s="118" t="str">
        <f>IFERROR(VLOOKUP(D5,DB!A:G,7,0),"")</f>
        <v>Vandalized</v>
      </c>
      <c r="K5" s="124" t="s">
        <v>39118</v>
      </c>
      <c r="L5" s="120" t="str">
        <f>IFERROR(VLOOKUP(D5,DB!A:I,9,0),"")</f>
        <v>Latis</v>
      </c>
    </row>
    <row r="6" spans="1:16" ht="15" customHeight="1">
      <c r="A6" s="118" t="s">
        <v>39119</v>
      </c>
      <c r="B6" s="118" t="str">
        <f>IFERROR(VLOOKUP(D6,DB!A:K,11,0),"")</f>
        <v>R4</v>
      </c>
      <c r="C6" s="119">
        <v>1</v>
      </c>
      <c r="D6" s="120" t="s">
        <v>37392</v>
      </c>
      <c r="E6" s="97" t="s">
        <v>39021</v>
      </c>
      <c r="F6" s="122">
        <v>45963.543391203704</v>
      </c>
      <c r="G6" s="123">
        <f ca="1">IFERROR(NOW()-F6,"")</f>
        <v>2.8422685187251773E-2</v>
      </c>
      <c r="H6" s="122">
        <v>45963.528831018521</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45963.571813888891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45963.571813888891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45963.571813888891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45963.571813888891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45963.571813888891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45963.571813888891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45963.571813888891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45963.571813888891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45963.571813888891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45963.571813888891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45963.571813888891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45963.571813888891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45963.571813888891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45963.571813888891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45963.571813888891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45963.571813888891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45963.571813888891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45963.571813888891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45963.571813888891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45963.571813888891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45963.571813888891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45963.571813888891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45963.571813888891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45963.571813888891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45963.571813888891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45963.571813888891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45963.571813888891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45963.571813888891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45963.571813888891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45963.571813888891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45963.571813888891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45963.571813888891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45963.571813888891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45963.571813888891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45963.571813888891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45963.571813888891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45963.571813888891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45963.571813888891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45963.571813888891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45963.571813888891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45963.571813888891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45963.571813888891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45963.571813888891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45963.571813888891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45963.571813888891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45963.571813888891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45963.571813888891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45963.571813888891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45963.571813888891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45963.571813888891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45963.571813888891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45963.571813888891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45963.571813888891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45963.571813888891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45963.571813888891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45963.571813888891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45963.571813888891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45963.571813888891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45963.571813888891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45963.571813888891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45963.571813888891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45963.571813888891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45963.571813888891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45963.571813888891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45963.571813888891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45963.571813888891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45963.571813888891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45963.571813888891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45963.571813888891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45963.571813888891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45963.571813888891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45963.571813888891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45963.571813888891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45963.571813888891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45963.571813888891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45963.571813888891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45963.571813888891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45963.571813888891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45963.571813888891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45963.571813888891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45963.571813888891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45963.571813888891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45963.571813888891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45963.571813888891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45963.571813888891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45963.571813888891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45963.571813888891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45963.571813888891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45963.571813888891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45963.571813888891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45963.571813888891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45963.571813888891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45963.571813888891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45963.571813888891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45963.571813888891</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45963.571813888891</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71.739753703703173</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37.382936574074847</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14.910702777779079</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45963.571813888891</v>
      </c>
      <c r="H5" s="152"/>
      <c r="I5" s="151" t="str">
        <f>IFERROR(VLOOKUP(D5,DB!A:F,6,0),"")</f>
        <v/>
      </c>
      <c r="J5" s="151" t="str">
        <f>IFERROR(VLOOKUP(D5,DB!A:G,7,0),"")</f>
        <v/>
      </c>
      <c r="K5" s="151"/>
      <c r="L5" s="151" t="str">
        <f>IFERROR(VLOOKUP(D5,DB!A:I,9,0),"")</f>
        <v/>
      </c>
    </row>
    <row r="6" spans="1:13" ht="15">
      <c r="A6" s="151"/>
      <c r="B6" s="151" t="str">
        <f>IFERROR(VLOOKUP(D6,DB!A:K,11,0),"")</f>
        <v/>
      </c>
      <c r="C6" s="151"/>
      <c r="D6"/>
      <c r="E6" s="151"/>
      <c r="F6" s="152"/>
      <c r="G6" s="153">
        <f ca="1">IFERROR(NOW()-F6,"")</f>
        <v>45963.571813888891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45963.571813888891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45963.571813888891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45963.571813888891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45963.571813888891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45963.571813888891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45963.571813888891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45963.571813888891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45963.571813888891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45963.571813888891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45963.571813888891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45963.571813888891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45963.571813888891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45963.571813888891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45963.571813888891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45963.571813888891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45963.571813888891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45963.571813888891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45963.571813888891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45963.571813888891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45963.571813888891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45963.571813888891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45963.571813888891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45963.571813888891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45963.571813888891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45963.571813888891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45963.571813888891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45963.571813888891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45963.571813888891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45963.571813888891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45963.571813888891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45963.571813888891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45963.571813888891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45963.571813888891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45963.571813888891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45963.571813888891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45963.571813888891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45963.571813888891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45963.571813888891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45963.571813888891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45963.571813888891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45963.571813888891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45963.571813888891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45963.571813888891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45963.571813888891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45963.571813888891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45963.571813888891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45963.571813888891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45963.571813888891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45963.571813888891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45963.571813888891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45963.571813888891</v>
      </c>
      <c r="H57" s="152"/>
      <c r="I57" s="151" t="str">
        <f>IFERROR(VLOOKUP(D57,DB!A:F,6,0),"")</f>
        <v/>
      </c>
      <c r="J57" s="151" t="str">
        <f>IFERROR(VLOOKUP(D57,DB!A:G,7,0),"")</f>
        <v/>
      </c>
      <c r="K57" s="151"/>
      <c r="L57" s="151" t="str">
        <f>IFERROR(VLOOKUP(D57,DB!A:I,9,0),"")</f>
        <v/>
      </c>
    </row>
    <row r="58" spans="1:12" ht="15">
      <c r="A58" s="157"/>
      <c r="B58" s="157" t="str">
        <f>IFERROR(VLOOKUP(D58,DB!A:K,11,0),"")</f>
        <v/>
      </c>
      <c r="C58" s="157"/>
      <c r="D58" s="157"/>
      <c r="E58" s="157"/>
      <c r="F58" s="158"/>
      <c r="G58" s="159">
        <f ca="1">IFERROR(NOW()-F58,"")</f>
        <v>45963.571813888891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45963.571813888891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45963.571813888891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45963.571813888891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45963.571813888891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45963.571813888891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45963.571813888891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45963.571813888891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45963.571813888891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45963.571813888891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45963.571813888891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45963.571813888891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45963.571813888891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45963.571813888891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45963.571813888891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45963.571813888891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45963.571813888891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45963.571813888891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45963.571813888891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45963.571813888891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45963.571813888891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45963.571813888891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45963.571813888891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45963.571813888891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45963.571813888891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45963.571813888891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45963.571813888891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45963.571813888891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45963.571813888891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45963.571813888891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45963.571813888891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45963.571813888891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45963.571813888891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45963.571813888891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45963.571813888891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45963.571813888891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45963.571813888891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45963.571813888891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45963.571813888891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45963.571813888891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45963.571813888891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45963.571813888891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45963.571813888891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45963.571813888891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45963.571813888891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45963.571813888891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45963.571813888891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45963.571813888891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45963.571813888891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45963.571813888891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45963.571813888891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45963.571813888891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45963.571813888891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45963.571813888891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45963.571813888891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45963.571813888891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45963.571813888891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45963.571813888891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45963.571813888891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45963.571813888891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45963.571813888891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45963.571813888891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45963.571813888891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45963.571813888891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45963.571813888891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45963.571813888891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45963.571813888891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45963.571813888891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45963.571813888891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45963.571813888891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45963.571813888891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45963.571813888891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45963.571813888891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45963.571813888891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45963.571813888891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45963.571813888891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45963.571813888891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45963.571813888891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45963.571813888891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45963.571813888891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45963.571813888891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45963.571813888891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45963.571813888891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45963.571813888891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45963.571813888891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45963.571813888891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45963.571813888891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45963.571813888891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45963.571813888891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45963.571813888891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45963.571813888891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45963.571813888891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45963.571813888891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45963.571813888891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45963.571813888891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45963.571813888891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45963.571813888891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45963.571813888891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45963.571813888891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45963.571813888891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45963.571813888891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45963.571813888891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45963.571813888891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45963.571813888891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45963.571813888891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45963.571813888891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45963.571813888891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45963.571813888891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45963.571813888891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45963.571813888891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45963.571813888891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45963.571813888891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45963.571813888891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45963.571813888891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45963.571813888891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45963.571813888891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45963.571813888891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45963.571813888891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45963.571813888891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45963.571813888891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45963.571813888891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45963.571813888891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45963.571813888891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45963.571813888891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45963.571813888891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45963.571813888891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45963.571813888891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45963.571813888891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45963.571813888891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45963.571813888891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45963.571813888891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45963.571813888891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45963.571813888891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45963.571813888891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45963.571813888891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45963.571813888891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45963.571813888891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45963.571813888891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45963.571813888891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45963.571813888891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45963.571813888891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45963.571813888891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45963.571813888891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45963.571813888891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45963.571813888891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45963.571813888891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45963.571813888891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45963.571813888891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45963.571813888891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45963.571813888891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45963.571813888891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45963.571813888891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45963.571813888891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45963.571813888891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45963.571813888891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45963.571813888891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45963.571813888891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45963.571813888891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45963.571813888891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45963.571813888891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45963.571813888891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45963.571813888891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45963.571813888891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45963.571813888891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45963.571813888891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45963.571813888891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45963.571813888891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45963.571813888891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45963.571813888891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45963.571813888891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45963.571813888891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45963.571813888891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45963.571813888891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45963.571813888891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45963.571813888891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45963.571813888891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45963.571813888891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45963.571813888891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45963.571813888891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45963.571813888891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45963.571813888891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45963.571813888891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45963.571813888891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45963.571813888891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45963.571813888891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45963.571813888891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45963.571813888891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45963.571813888891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45963.571813888891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45963.571813888891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45963.571813888891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45963.571813888891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45963.571813888891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45963.571813888891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45963.571813888891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45963.571813888891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45963.571813888891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45963.571813888891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45963.571813888891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45963.571813888891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45963.571813888891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45963.571813888891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45963.571813888891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45963.571813888891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45963.571813888891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45963.571813888891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45963.571813888891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45963.571813888891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45963.571813888891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45963.571813888891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45963.571813888891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45963.571813888891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45963.571813888891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45963.571813888891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45963.571813888891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45963.571813888891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45963.571813888891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45963.571813888891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45963.571813888891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45963.571813888891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45963.571813888891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45963.571813888891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45963.571813888891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45963.571813888891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45963.571813888891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45963.571813888891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45963.571813888891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45963.571813888891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45963.571813888891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45963.571813888891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45963.571813888891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45963.571813888891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45963.571813888891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45963.571813888891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45963.571813888891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45963.571813888891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45963.571813888891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45963.571813888891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45963.571813888891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45963.571813888891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45963.571813888891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45963.571813888891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45963.571813888891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45963.571813888891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45963.571813888891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45963.571813888891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45963.571813888891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45963.571813888891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45963.571813888891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45963.571813888891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45963.571813888891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45963.571813888891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45963.571813888891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45963.571813888891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45963.571813888891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45963.571813888891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45963.571813888891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45963.571813888891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45963.571813888891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45963.571813888891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45963.571813888891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45963.571813888891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45963.571813888891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45963.571813888891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45963.571813888891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45963.571813888891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45963.571813888891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45963.571813888891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45963.571813888891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45963.571813888891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45963.571813888891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45963.571813888891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45963.571813888891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45963.571813888891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45963.571813888891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45963.571813888891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45963.571813888891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45963.571813888891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45963.571813888891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45963.571813888891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45963.571813888891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45963.571813888891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45963.571813888891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45963.571813888891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45963.571813888891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45963.571813888891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45963.571813888891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45963.571813888891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45963.571813888891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45963.571813888891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45963.571813888891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45963.571813888891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45963.571813888891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45963.571813888891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45963.571813888891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45963.571813888891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45963.571813888891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45963.571813888891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45963.571813888891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45963.571813888891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45963.571813888891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45963.571813888891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45963.571813888891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45963.571813888891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45963.571813888891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45963.571813888891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45963.571813888891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45963.571813888891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45963.571813888891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45963.571813888891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45963.571813888891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45963.571813888891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45963.571813888891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45963.571813888891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45963.571813888891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45963.571813888891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45963.571813888891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45963.571813888891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45963.571813888891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45963.571813888891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45963.571813888891</v>
      </c>
      <c r="H378" s="158"/>
      <c r="I378" s="157" t="str">
        <f>IFERROR(VLOOKUP(D378,DB!A:F,6,0),"")</f>
        <v/>
      </c>
      <c r="J378" s="157" t="str">
        <f>IFERROR(VLOOKUP(D378,DB!A:G,7,0),"")</f>
        <v/>
      </c>
      <c r="K378" s="157"/>
      <c r="L378" s="157" t="str">
        <f>IFERROR(VLOOKUP(D378,DB!A:I,9,0),"")</f>
        <v/>
      </c>
    </row>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8" ht="15"/>
    <row r="489" ht="15"/>
    <row r="491" ht="15"/>
    <row r="492" ht="15"/>
    <row r="493" ht="15"/>
    <row r="494" ht="15"/>
    <row r="496" ht="15"/>
    <row r="497" ht="15"/>
    <row r="504" ht="15"/>
    <row r="505" ht="15"/>
    <row r="506" ht="15"/>
    <row r="507" ht="15"/>
    <row r="508" ht="15"/>
    <row r="509" ht="15"/>
    <row r="512" ht="15"/>
    <row r="513" ht="15"/>
    <row r="514" ht="15"/>
    <row r="515" ht="15"/>
    <row r="516" ht="15"/>
    <row r="517" ht="15"/>
    <row r="518" ht="15"/>
    <row r="519"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9" ht="15"/>
    <row r="580" ht="15"/>
    <row r="617" ht="15"/>
    <row r="618" ht="15"/>
    <row r="619" ht="15"/>
    <row r="620" ht="15"/>
    <row r="621" ht="15"/>
    <row r="622" ht="15"/>
    <row r="623" ht="15"/>
    <row r="624" ht="15"/>
    <row r="625" ht="15"/>
    <row r="626"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5" ht="15"/>
    <row r="746" ht="15"/>
    <row r="916" ht="15"/>
    <row r="917" ht="15"/>
    <row r="918" ht="15"/>
    <row r="919" ht="15"/>
    <row r="920" ht="15"/>
    <row r="921" ht="15"/>
    <row r="927" ht="15"/>
    <row r="928" ht="15"/>
    <row r="929" ht="15"/>
    <row r="930" ht="15"/>
    <row r="931"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91" ht="15"/>
    <row r="992" ht="15"/>
    <row r="994" ht="15"/>
    <row r="995" ht="15"/>
    <row r="996" ht="15"/>
    <row r="997" ht="15"/>
    <row r="998" ht="15"/>
    <row r="999" ht="15"/>
    <row r="1000" ht="15"/>
    <row r="1002"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2" ht="15"/>
    <row r="1123" ht="15"/>
    <row r="1124" ht="15"/>
    <row r="1125" ht="15"/>
    <row r="1126" ht="15"/>
    <row r="1127" ht="15"/>
    <row r="1128" ht="15"/>
    <row r="1129" ht="15"/>
    <row r="1130" ht="15"/>
    <row r="1131" ht="15"/>
    <row r="1139" ht="15"/>
    <row r="1140" ht="15"/>
    <row r="1143" ht="15"/>
    <row r="1144" ht="15"/>
    <row r="1145" ht="15"/>
    <row r="1146" ht="15"/>
    <row r="1147" ht="15"/>
    <row r="1148" ht="15"/>
    <row r="1149" ht="15"/>
    <row r="1150" ht="15"/>
    <row r="1153" ht="15"/>
    <row r="1154" ht="15"/>
    <row r="1155" ht="15"/>
    <row r="1156" ht="15"/>
    <row r="1157" ht="15"/>
    <row r="1158" ht="15"/>
    <row r="1159" ht="15"/>
    <row r="1160" ht="15"/>
    <row r="1161" ht="15"/>
    <row r="1162" ht="15"/>
    <row r="1163" ht="15"/>
    <row r="1164" ht="15"/>
    <row r="1166" ht="15"/>
    <row r="1167" ht="15"/>
    <row r="1168" ht="15"/>
    <row r="1171" ht="15"/>
    <row r="1173" ht="15"/>
    <row r="1175" ht="15"/>
    <row r="1178" ht="15"/>
    <row r="1179" ht="15"/>
    <row r="1180" ht="15"/>
    <row r="1182" ht="15"/>
    <row r="1184" ht="15"/>
    <row r="1185" ht="15"/>
    <row r="1186" ht="15"/>
    <row r="1187" ht="15"/>
    <row r="1188" ht="15"/>
    <row r="1190" ht="15"/>
    <row r="1191" ht="15"/>
    <row r="1192" ht="15"/>
    <row r="1193" ht="15"/>
    <row r="1195" ht="15"/>
    <row r="1197" ht="15"/>
    <row r="1198" ht="15"/>
    <row r="1200" ht="15"/>
    <row r="1201" ht="15"/>
    <row r="1202" ht="15"/>
    <row r="1203" ht="15"/>
    <row r="1205" ht="15"/>
    <row r="1207" ht="15"/>
    <row r="1208" ht="15"/>
    <row r="1209" ht="15"/>
    <row r="1210" ht="15"/>
    <row r="1212" ht="15"/>
    <row r="1213" ht="15"/>
    <row r="1214" ht="15"/>
    <row r="1215" ht="15"/>
    <row r="1216" ht="15"/>
    <row r="1217" ht="15"/>
    <row r="1218" ht="15"/>
    <row r="1221" ht="15"/>
    <row r="1223" ht="15"/>
    <row r="1224" ht="15"/>
    <row r="1225" ht="15"/>
    <row r="1226" ht="15"/>
    <row r="1227" ht="15"/>
    <row r="1228" ht="15"/>
    <row r="1229" ht="15"/>
    <row r="1230" ht="15"/>
    <row r="1233" ht="15"/>
    <row r="1234" ht="15"/>
    <row r="1236" ht="15"/>
    <row r="1238" ht="15"/>
    <row r="1239" ht="15"/>
    <row r="1240" ht="15"/>
    <row r="1241" ht="15"/>
    <row r="1242" ht="15"/>
    <row r="1246" ht="15"/>
    <row r="1247" ht="15"/>
    <row r="1249" ht="15"/>
    <row r="1250" ht="15"/>
    <row r="1253" ht="15"/>
    <row r="1254" ht="15"/>
    <row r="1258" ht="15"/>
    <row r="1265" ht="15"/>
    <row r="1267" ht="15"/>
    <row r="1268" ht="15"/>
    <row r="1269" ht="15"/>
  </sheetData>
  <dataValidations count="2">
    <dataValidation allowBlank="1" showInputMessage="1" showErrorMessage="1" sqref="E1" xr:uid="{920C6338-E771-4DAE-8C89-92A9093EA4DE}"/>
    <dataValidation type="list" allowBlank="1" showInputMessage="1" showErrorMessage="1" sqref="E2:E3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30796</v>
      </c>
      <c r="E2" s="102" t="s">
        <v>39021</v>
      </c>
      <c r="F2" s="106">
        <v>45963.53633101852</v>
      </c>
      <c r="G2" s="76">
        <f ca="1">IFERROR(NOW()-F2,"-")</f>
        <v>3.548287037119735E-2</v>
      </c>
      <c r="H2" s="106">
        <v>45963.530532407407</v>
      </c>
      <c r="I2" s="102" t="str">
        <f>IFERROR(VLOOKUP(D2,DB!A:F,6,0),"")</f>
        <v>SCECO</v>
      </c>
      <c r="J2" s="102" t="str">
        <f>IFERROR(VLOOKUP(D2,DB!A:G,7,0),"")</f>
        <v>Good</v>
      </c>
      <c r="K2" s="107" t="s">
        <v>39128</v>
      </c>
      <c r="L2" s="108" t="str">
        <f>IFERROR(VLOOKUP(D2,DB!A:I,9,0),"")</f>
        <v>Latis</v>
      </c>
    </row>
    <row r="3" spans="1:16383" ht="31.5" customHeight="1">
      <c r="A3" s="103"/>
      <c r="B3" s="102" t="str">
        <f>IFERROR(VLOOKUP(D3,DB!A:K,11,0),"")</f>
        <v/>
      </c>
      <c r="C3" s="104"/>
      <c r="D3" s="102"/>
      <c r="E3" s="102"/>
      <c r="F3" s="106"/>
      <c r="G3" s="76">
        <f ca="1">IFERROR(NOW()-F3,"-")</f>
        <v>45963.571813888891</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45963.571813888891</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45963.571813888891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45963.571813888891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45963.571813888891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45963.571813888891</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45963.571813888891</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45963.571813888891</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45963.571813888891</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45963.571813888891</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45963.571813888891</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45963.571813888891</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45963.571813888891</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45963.571813888891</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45963.571813888891</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45963.571813888891</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45963.571813888891</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45963.571813888891</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45963.571813888891</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45963.571813888891</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45963.571813888891</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45963.571813888891</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45963.571813888891</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45963.571813888891</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45963.571813888891</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45963.571813888891</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45963.571813888891</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45963.571813888891</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45963.571813888891</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45963.571813888891</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45963.571813888891</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45963.571813888891</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45963.571813888891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45963.571813888891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45963.571813888891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45963.571813888891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45963.571813888891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45963.571813888891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45963.571813888891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45963.571813888891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45963.571813888891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45963.571813888891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45963.571813888891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45963.571813888891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45963.571813888891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45963.571813888891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45963.571813888891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45963.571813888891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45963.571813888891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45963.571813888891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45963.571813888891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45963.571813888891</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2025-11-02T10:45:22Z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