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35" documentId="120_S{2AC9BD13-BADA-5192-A53E-5A8FF88502F6}" xr6:coauthVersionLast="47" xr6:coauthVersionMax="47" xr10:uidLastSave="{1FF58DE2-196E-4F49-A034-BA6339BEE8B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<sst xmlns="http://schemas.openxmlformats.org/spreadsheetml/2006/main" count="180325" uniqueCount="39147">
  <si>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</si>
  <si>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</si>
  <si>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</si>
  <si>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</si>
  <si>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</si>
  <si>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</si>
  <si>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</si>
  <si>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</si>
  <si>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</si>
  <si>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</si>
  <si>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</si>
  <si>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</si>
  <si>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</si>
  <si>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</si>
  <si>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</si>
  <si>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</si>
  <si>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</si>
  <si>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</si>
  <si>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</si>
  <si>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</si>
  <si>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</si>
  <si>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</si>
  <si>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</si>
  <si>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</si>
  <si>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</si>
  <si>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</si>
  <si>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</si>
  <si>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</si>
  <si>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</si>
  <si>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</si>
  <si>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</si>
  <si>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</si>
  <si>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</si>
  <si>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</si>
  <si>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</si>
  <si>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</si>
  <si>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</si>
  <si>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</si>
  <si>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</si>
  <si>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</si>
  <si>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</si>
  <si>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</si>
  <si>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</si>
  <si>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</si>
  <si>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</si>
  <si>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</si>
  <si>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</si>
  <si>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</si>
  <si>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</si>
  <si>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</si>
  <si>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</si>
  <si>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</si>
  <si>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</si>
  <si>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</si>
  <si>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</si>
  <si>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</si>
  <si>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</si>
  <si>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</si>
  <si>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</si>
  <si>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</si>
  <si>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</si>
  <si>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</si>
  <si>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</si>
  <si>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</si>
  <si>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</si>
  <si>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</si>
  <si>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</si>
  <si>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</si>
  <si>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</si>
  <si>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</si>
  <si>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</si>
  <si>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</si>
  <si>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</si>
  <si>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</si>
  <si>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</si>
  <si>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</si>
  <si>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</si>
  <si>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</si>
  <si>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</si>
  <si>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</si>
  <si>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</si>
  <si>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</si>
  <si>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</si>
  <si>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</si>
  <si>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</si>
  <si>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</si>
  <si>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</si>
  <si>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</si>
  <si>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</si>
  <si>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</si>
  <si>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</si>
  <si>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</si>
  <si>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</si>
  <si>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</si>
  <si>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</si>
  <si>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</si>
  <si>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</si>
  <si>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</si>
  <si>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</si>
  <si>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</si>
  <si>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</si>
  <si>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</si>
  <si>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</si>
  <si>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</si>
  <si>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</si>
  <si>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</si>
  <si>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</si>
  <si>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</si>
  <si>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</si>
  <si>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</si>
  <si>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</si>
  <si>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</si>
  <si>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</si>
  <si>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</si>
  <si>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</si>
  <si>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</si>
  <si>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</si>
  <si>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</si>
  <si>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</si>
  <si>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</si>
  <si>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</si>
  <si>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</si>
  <si>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</si>
  <si>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</si>
  <si>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</si>
  <si>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</si>
  <si>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</si>
  <si>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</si>
  <si>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</si>
  <si>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</si>
  <si>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</si>
  <si>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</si>
  <si>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</si>
  <si>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</si>
  <si>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</si>
  <si>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</si>
  <si>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</si>
  <si>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</si>
  <si>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</si>
  <si>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</si>
  <si>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</si>
  <si>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</si>
  <si>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</si>
  <si>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</si>
  <si>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</si>
  <si>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</si>
  <si>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</si>
  <si>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</si>
  <si>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</si>
  <si>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</si>
  <si>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</si>
  <si>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</si>
  <si>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</si>
  <si>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</si>
  <si>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</si>
  <si>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</si>
  <si>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</si>
  <si>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</si>
  <si>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</si>
  <si>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</si>
  <si>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</si>
  <si>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</si>
  <si>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</si>
  <si>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</si>
  <si>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</si>
  <si>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</si>
  <si>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</si>
  <si>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</si>
  <si>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</si>
  <si>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</si>
  <si>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</si>
  <si>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</si>
  <si>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</si>
  <si>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</si>
  <si>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</si>
  <si>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</si>
  <si>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</si>
  <si>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</si>
  <si>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</si>
  <si>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</si>
  <si>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</si>
  <si>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</si>
  <si>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</si>
  <si>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</si>
  <si>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</si>
  <si>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</si>
  <si>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</si>
  <si>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</si>
  <si>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</si>
  <si>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</si>
  <si>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</si>
  <si>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</si>
  <si>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</si>
  <si>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</si>
  <si>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</si>
  <si>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</si>
  <si>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</si>
  <si>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</si>
  <si>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</si>
  <si>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</si>
  <si>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</si>
  <si>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</si>
  <si>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</si>
  <si>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</si>
  <si>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</si>
  <si>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</si>
  <si>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</si>
  <si>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</si>
  <si>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</si>
  <si>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</si>
  <si>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</si>
  <si>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</si>
  <si>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</si>
  <si>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</si>
  <si>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</si>
  <si>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</si>
  <si>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</si>
  <si>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</si>
  <si>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</si>
  <si>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</si>
  <si>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</si>
  <si>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</si>
  <si>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</si>
  <si>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</si>
  <si>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</si>
  <si>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</si>
  <si>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</si>
  <si>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</si>
  <si>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</si>
  <si>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</si>
  <si>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</si>
  <si>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</si>
  <si>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</si>
  <si>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</si>
  <si>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</si>
  <si>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</si>
  <si>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</si>
  <si>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</si>
  <si>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</si>
  <si>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</si>
  <si>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</si>
  <si>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</si>
  <si>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</si>
  <si>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</si>
  <si>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</si>
  <si>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</si>
  <si>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</si>
  <si>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</si>
  <si>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</si>
  <si>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</si>
  <si>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</si>
  <si>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</si>
  <si>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</si>
  <si>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</si>
  <si>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</si>
  <si>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</si>
  <si>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</si>
  <si>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</si>
  <si>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</si>
  <si>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</si>
  <si>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</si>
  <si>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</si>
  <si>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</si>
  <si>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</si>
  <si>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</si>
  <si>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</si>
  <si>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</si>
  <si>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</si>
  <si>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</si>
  <si>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</si>
  <si>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</si>
  <si>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</si>
  <si>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</si>
  <si>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</si>
  <si>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</si>
  <si>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</si>
  <si>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</si>
  <si>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</si>
  <si>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</si>
  <si>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</si>
  <si>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</si>
  <si>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</si>
  <si>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</si>
  <si>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</si>
  <si>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</si>
  <si>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</si>
  <si>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</si>
  <si>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</si>
  <si>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</si>
  <si>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</si>
  <si>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</si>
  <si>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</si>
  <si>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</si>
  <si>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</si>
  <si>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</si>
  <si>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</si>
  <si>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</si>
  <si>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</si>
  <si>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</si>
  <si>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</si>
  <si>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</si>
  <si>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</si>
  <si>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</si>
  <si>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</si>
  <si>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</si>
  <si>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</si>
  <si>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</si>
  <si>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</si>
  <si>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</si>
  <si>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</si>
  <si>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</si>
  <si>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</si>
  <si>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</si>
  <si>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</si>
  <si>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</si>
  <si>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</si>
  <si>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</si>
  <si>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</si>
  <si>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</si>
  <si>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</si>
  <si>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</si>
  <si>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</si>
  <si>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</si>
  <si>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</si>
  <si>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</si>
  <si>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</si>
  <si>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</si>
  <si>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</si>
  <si>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</si>
  <si>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</si>
  <si>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</si>
  <si>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</si>
  <si>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</si>
  <si>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</si>
  <si>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</si>
  <si>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</si>
  <si>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</si>
  <si>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</si>
  <si>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</si>
  <si>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</si>
  <si>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</si>
  <si>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</si>
  <si>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</si>
  <si>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</si>
  <si>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</si>
  <si>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</si>
  <si>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</si>
  <si>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</si>
  <si>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</si>
  <si>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</si>
  <si>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</si>
  <si>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</si>
  <si>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</si>
  <si>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</si>
  <si>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</si>
  <si>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</si>
  <si>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</si>
  <si>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</si>
  <si>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</si>
  <si>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</si>
  <si>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</si>
  <si>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</si>
  <si>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</si>
  <si>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</si>
  <si>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</si>
  <si>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</si>
  <si>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</si>
  <si>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</si>
  <si>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</si>
  <si>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</si>
  <si>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</si>
  <si>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</si>
  <si>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</si>
  <si>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</si>
  <si>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</si>
  <si>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</si>
  <si>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</si>
  <si>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</si>
  <si>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</si>
  <si>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</si>
  <si>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</si>
  <si>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</si>
  <si>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</si>
  <si>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</si>
  <si>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</si>
  <si>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</si>
  <si>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</si>
  <si>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</si>
  <si>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</si>
  <si>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</si>
  <si>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</si>
  <si>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</si>
  <si>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</si>
  <si>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</si>
  <si>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</si>
  <si>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</si>
  <si>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</si>
  <si>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</si>
  <si>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</si>
  <si>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</si>
  <si>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</si>
  <si>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</si>
  <si>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</si>
  <si>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</si>
  <si>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</si>
  <si>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</si>
  <si>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</si>
  <si>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</si>
  <si>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</si>
  <si>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</si>
  <si>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</si>
  <si>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</si>
  <si>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</si>
  <si>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</si>
  <si>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</si>
  <si>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</si>
  <si>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</si>
  <si>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</si>
  <si>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</si>
  <si>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</si>
  <si>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</si>
  <si>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</si>
  <si>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</si>
  <si>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</si>
  <si>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</si>
  <si>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</si>
  <si>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</si>
  <si>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</si>
  <si>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</si>
  <si>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</si>
  <si>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</si>
  <si>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</si>
  <si>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</si>
  <si>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</si>
  <si>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</si>
  <si>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</si>
  <si>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</si>
  <si>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</si>
  <si>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</si>
  <si>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</si>
  <si>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</si>
  <si>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</si>
  <si>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</si>
  <si>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</si>
  <si>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</si>
  <si>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</si>
  <si>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</si>
  <si>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</si>
  <si>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</si>
  <si>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</si>
  <si>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</si>
  <si>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</si>
  <si>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</si>
  <si>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</si>
  <si>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</si>
  <si>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</si>
  <si>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</si>
  <si>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</si>
  <si>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</si>
  <si>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</si>
  <si>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</si>
  <si>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</si>
  <si>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</si>
  <si>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</si>
  <si>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</si>
  <si>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</si>
  <si>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</si>
  <si>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</si>
  <si>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</si>
  <si>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</si>
  <si>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</si>
  <si>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</si>
  <si>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</si>
  <si>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</si>
  <si>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</si>
  <si>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</si>
  <si>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</si>
  <si>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</si>
  <si>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</si>
  <si>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</si>
  <si>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</si>
  <si>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</si>
  <si>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</si>
  <si>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</si>
  <si>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</si>
  <si>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</si>
  <si>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</si>
  <si>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</si>
  <si>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</si>
  <si>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</si>
  <si>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</si>
  <si>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</si>
  <si>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</si>
  <si>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</si>
  <si>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</si>
  <si>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</si>
  <si>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</si>
  <si>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</si>
  <si>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</si>
  <si>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</si>
  <si>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</si>
  <si>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</si>
  <si>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</si>
  <si>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</si>
  <si>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</si>
  <si>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</si>
  <si>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</si>
  <si>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</si>
  <si>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</si>
  <si>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</si>
  <si>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</si>
  <si>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</si>
  <si>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</si>
  <si>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</si>
  <si>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</si>
  <si>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</si>
  <si>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</si>
  <si>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</si>
  <si>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</si>
  <si>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</si>
  <si>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</si>
  <si>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</si>
  <si>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</si>
  <si>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</si>
  <si>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</si>
  <si>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</si>
  <si>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</si>
  <si>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</si>
  <si>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</si>
  <si>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</si>
  <si>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</si>
  <si>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</si>
  <si>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</si>
  <si>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</si>
  <si>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</si>
  <si>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</si>
  <si>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</si>
  <si>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</si>
  <si>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</si>
  <si>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</si>
  <si>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</si>
  <si>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</si>
  <si>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</si>
  <si>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</si>
  <si>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</si>
  <si>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</si>
  <si>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</si>
  <si>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</si>
  <si>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</si>
  <si>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</si>
  <si>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</si>
  <si>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</si>
  <si>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</si>
  <si>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</si>
  <si>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</si>
  <si>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</si>
  <si>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</si>
  <si>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</si>
  <si>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</si>
  <si>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</si>
  <si>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</si>
  <si>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</si>
  <si>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</si>
  <si>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</si>
  <si>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</si>
  <si>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</si>
  <si>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</si>
  <si>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</si>
  <si>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</si>
  <si>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</si>
  <si>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</si>
  <si>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</si>
  <si>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</si>
  <si>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</si>
  <si>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</si>
  <si>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</si>
  <si>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</si>
  <si>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</si>
  <si>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</si>
  <si>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</si>
  <si>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</si>
  <si>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</si>
  <si>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</si>
  <si>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</si>
  <si>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</si>
  <si>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</si>
  <si>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</si>
  <si>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</si>
  <si>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</si>
  <si>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</si>
  <si>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</si>
  <si>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</si>
  <si>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</si>
  <si>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</si>
  <si>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</si>
  <si>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</si>
  <si>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</si>
  <si>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</si>
  <si>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</si>
  <si>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</si>
  <si>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</si>
  <si>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</si>
  <si>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</si>
  <si>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</si>
  <si>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</si>
  <si>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</si>
  <si>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</si>
  <si>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</si>
  <si>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</si>
  <si>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</si>
  <si>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</si>
  <si>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</si>
  <si>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</si>
  <si>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</si>
  <si>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</si>
  <si>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</si>
  <si>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</si>
  <si>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</si>
  <si>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</si>
  <si>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</si>
  <si>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</si>
  <si>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</si>
  <si>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</si>
  <si>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</si>
  <si>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</si>
  <si>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</si>
  <si>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</si>
  <si>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</si>
  <si>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</si>
  <si>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</si>
  <si>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</si>
  <si>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</si>
  <si>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</si>
  <si>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</si>
  <si>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</si>
  <si>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</si>
  <si>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</si>
  <si>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</si>
  <si>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</si>
  <si>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</si>
  <si>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</si>
  <si>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</si>
  <si>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</si>
  <si>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</si>
  <si>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</si>
  <si>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</si>
  <si>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</si>
  <si>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</si>
  <si>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</si>
  <si>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</si>
  <si>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</si>
  <si>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</si>
  <si>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</si>
  <si>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</si>
  <si>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</si>
  <si>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</si>
  <si>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</si>
  <si>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</si>
  <si>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</si>
  <si>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</si>
  <si>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</si>
  <si>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</si>
  <si>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</si>
  <si>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</si>
  <si>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</si>
  <si>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</si>
  <si>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</si>
  <si>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</si>
  <si>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</si>
  <si>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</si>
  <si>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</si>
  <si>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</si>
  <si>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</si>
  <si>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</si>
  <si>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</si>
  <si>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</si>
  <si>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</si>
  <si>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</si>
  <si>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</si>
  <si>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</si>
  <si>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</si>
  <si>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</si>
  <si>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</si>
  <si>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</si>
  <si>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</si>
  <si>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</si>
  <si>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</si>
  <si>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</si>
  <si>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</si>
  <si>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</si>
  <si>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</si>
  <si>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</si>
  <si>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</si>
  <si>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</si>
  <si>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</si>
  <si>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</si>
  <si>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</si>
  <si>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</si>
  <si>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</si>
  <si>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</si>
  <si>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</si>
  <si>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</si>
  <si>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</si>
  <si>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</si>
  <si>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</si>
  <si>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</si>
  <si>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</si>
  <si>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</si>
  <si>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</si>
  <si>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</si>
  <si>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</si>
  <si>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</si>
  <si>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</si>
  <si>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</si>
  <si>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</si>
  <si>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</si>
  <si>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</si>
  <si>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</si>
  <si>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</si>
  <si>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</si>
  <si>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</si>
  <si>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</si>
  <si>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</si>
  <si>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</si>
  <si>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</si>
  <si>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</si>
  <si>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</si>
  <si>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</si>
  <si>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</si>
  <si>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</si>
  <si>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</si>
  <si>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</si>
  <si>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</si>
  <si>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</si>
  <si>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</si>
  <si>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</si>
  <si>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</si>
  <si>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</si>
  <si>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</si>
  <si>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</si>
  <si>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</si>
  <si>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</si>
  <si>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</si>
  <si>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</si>
  <si>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</si>
  <si>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</si>
  <si>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</si>
  <si>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</si>
  <si>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</si>
  <si>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</si>
  <si>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</si>
  <si>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</si>
  <si>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</si>
  <si>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</si>
  <si>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</si>
  <si>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</si>
  <si>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</si>
  <si>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</si>
  <si>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</si>
  <si>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</si>
  <si>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</si>
  <si>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</si>
  <si>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</si>
  <si>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</si>
  <si>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</si>
  <si>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</si>
  <si>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</si>
  <si>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</si>
  <si>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</si>
  <si>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</si>
  <si>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</si>
  <si>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</si>
  <si>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</si>
  <si>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</si>
  <si>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</si>
  <si>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</si>
  <si>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</si>
  <si>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</si>
  <si>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</si>
  <si>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</si>
  <si>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</si>
  <si>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</si>
  <si>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</si>
  <si>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</si>
  <si>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</si>
  <si>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</si>
  <si>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</si>
  <si>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</si>
  <si>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</si>
  <si>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</si>
  <si>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</si>
  <si>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</si>
  <si>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</si>
  <si>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</si>
  <si>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</si>
  <si>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</si>
  <si>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</si>
  <si>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</si>
  <si>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</si>
  <si>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</si>
  <si>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</si>
  <si>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</si>
  <si>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</si>
  <si>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</si>
  <si>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</si>
  <si>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</si>
  <si>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</si>
  <si>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</si>
  <si>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</si>
  <si>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</si>
  <si>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</si>
  <si>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</si>
  <si>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</si>
  <si>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</si>
  <si>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</si>
  <si>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</si>
  <si>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</si>
  <si>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</si>
  <si>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</si>
  <si>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</si>
  <si>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</si>
  <si>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</si>
  <si>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</si>
  <si>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</si>
  <si>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</si>
  <si>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</si>
  <si>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</si>
  <si>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</si>
  <si>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</si>
  <si>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</si>
  <si>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</si>
  <si>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</si>
  <si>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</si>
  <si>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</si>
  <si>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</si>
  <si>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</si>
  <si>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</si>
  <si>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</si>
  <si>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</si>
  <si>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</si>
  <si>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</si>
  <si>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</si>
  <si>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</si>
  <si>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</si>
  <si>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</si>
  <si>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</si>
  <si>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</si>
  <si>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</si>
  <si>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</si>
  <si>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</si>
  <si>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</si>
  <si>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</si>
  <si>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</si>
  <si>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</si>
  <si>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</si>
  <si>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</si>
  <si>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</si>
  <si>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</si>
  <si>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</si>
  <si>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</si>
  <si>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</si>
  <si>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</si>
  <si>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</si>
  <si>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</si>
  <si>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</si>
  <si>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</si>
  <si>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</si>
  <si>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</si>
  <si>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</si>
  <si>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</si>
  <si>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</si>
  <si>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</si>
  <si>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</si>
  <si>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</si>
  <si>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</si>
  <si>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</si>
  <si>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</si>
  <si>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</si>
  <si>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</si>
  <si>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</si>
  <si>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</si>
  <si>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</si>
  <si>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</si>
  <si>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</si>
  <si>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</si>
  <si>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</si>
  <si>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</si>
  <si>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</si>
  <si>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</si>
  <si>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</si>
  <si>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</si>
  <si>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</si>
  <si>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</si>
  <si>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</si>
  <si>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</si>
  <si>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</si>
  <si>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</si>
  <si>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</si>
  <si>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</si>
  <si>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</si>
  <si>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</si>
  <si>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</si>
  <si>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</si>
  <si>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</si>
  <si>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</si>
  <si>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</si>
  <si>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</si>
  <si>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</si>
  <si>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</si>
  <si>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</si>
  <si>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</si>
  <si>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</si>
  <si>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</si>
  <si>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</si>
  <si>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</si>
  <si>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</si>
  <si>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</si>
  <si>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</si>
  <si>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</si>
  <si>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</si>
  <si>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</si>
  <si>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</si>
  <si>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</si>
  <si>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</si>
  <si>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</si>
  <si>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</si>
  <si>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</si>
  <si>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</si>
  <si>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</si>
  <si>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</si>
  <si>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</si>
  <si>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</si>
  <si>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</si>
  <si>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</si>
  <si>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</si>
  <si>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</si>
  <si>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</si>
  <si>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</si>
  <si>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</si>
  <si>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</si>
  <si>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</si>
  <si>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</si>
  <si>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</si>
  <si>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</si>
  <si>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</si>
  <si>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</si>
  <si>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</si>
  <si>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</si>
  <si>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</si>
  <si>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</si>
  <si>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</si>
  <si>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</si>
  <si>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</si>
  <si>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</si>
  <si>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</si>
  <si>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</si>
  <si>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</si>
  <si>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</si>
  <si>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</si>
  <si>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</si>
  <si>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</si>
  <si>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</si>
  <si>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</si>
  <si>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</si>
  <si>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</si>
  <si>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</si>
  <si>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</si>
  <si>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</si>
  <si>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</si>
  <si>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</si>
  <si>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</si>
  <si>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</si>
  <si>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</si>
  <si>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</si>
  <si>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</si>
  <si>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</si>
  <si>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</si>
  <si>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</si>
  <si>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</si>
  <si>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</si>
  <si>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</si>
  <si>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</si>
  <si>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</si>
  <si>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</si>
  <si>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</si>
  <si>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</si>
  <si>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</si>
  <si>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</si>
  <si>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</si>
  <si>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</si>
  <si>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</si>
  <si>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</si>
  <si>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</si>
  <si>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</si>
  <si>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</si>
  <si>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</si>
  <si>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</si>
  <si>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</si>
  <si>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</si>
  <si>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</si>
  <si>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</si>
  <si>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</si>
  <si>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</si>
  <si>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</si>
  <si>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</si>
  <si>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</si>
  <si>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</si>
  <si>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</si>
  <si>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</si>
  <si>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</si>
  <si>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</si>
  <si>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</si>
  <si>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</si>
  <si>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</si>
  <si>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</si>
  <si>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</si>
  <si>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</si>
  <si>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</si>
  <si>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</si>
  <si>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</si>
  <si>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</si>
  <si>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</si>
  <si>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</si>
  <si>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</si>
  <si>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</si>
  <si>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</si>
  <si>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</si>
  <si>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</si>
  <si>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</si>
  <si>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</si>
  <si>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</si>
  <si>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</si>
  <si>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</si>
  <si>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</si>
  <si>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</si>
  <si>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</si>
  <si>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</si>
  <si>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</si>
  <si>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</si>
  <si>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</si>
  <si>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</si>
  <si>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</si>
  <si>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</si>
  <si>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</si>
  <si>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</si>
  <si>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</si>
  <si>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</si>
  <si>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</si>
  <si>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</si>
  <si>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</si>
  <si>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</si>
  <si>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</si>
  <si>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</si>
  <si>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</si>
  <si>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</si>
  <si>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</si>
  <si>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</si>
  <si>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</si>
  <si>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</si>
  <si>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</si>
  <si>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</si>
  <si>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</si>
  <si>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</si>
  <si>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</si>
  <si>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</si>
  <si>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</si>
  <si>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</si>
  <si>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</si>
  <si>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</si>
  <si>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</si>
  <si>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</si>
  <si>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</si>
  <si>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</si>
  <si>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</si>
  <si>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</si>
  <si>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</si>
  <si>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</si>
  <si>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</si>
  <si>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</si>
  <si>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</si>
  <si>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</si>
  <si>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</si>
  <si>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</si>
  <si>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</si>
  <si>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</si>
  <si>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</si>
  <si>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</si>
  <si>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</si>
  <si>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</si>
  <si>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</si>
  <si>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</si>
  <si>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</si>
  <si>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</si>
  <si>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</si>
  <si>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</si>
  <si>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</si>
  <si>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</si>
  <si>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</si>
  <si>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</si>
  <si>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</si>
  <si>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</si>
  <si>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</si>
  <si>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</si>
  <si>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</si>
  <si>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</si>
  <si>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</si>
  <si>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</si>
  <si>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</si>
  <si>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</si>
  <si>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</si>
  <si>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</si>
  <si>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</si>
  <si>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</si>
  <si>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</si>
  <si>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</si>
  <si>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</si>
  <si>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</si>
  <si>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</si>
  <si>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</si>
  <si>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</si>
  <si>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</si>
  <si>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</si>
  <si>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</si>
  <si>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</si>
  <si>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</si>
  <si>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</si>
  <si>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</si>
  <si>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</si>
  <si>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</si>
  <si>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</si>
  <si>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</si>
  <si>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</si>
  <si>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</si>
  <si>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</si>
  <si>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</si>
  <si>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</si>
  <si>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</si>
  <si>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</si>
  <si>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</si>
  <si>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</si>
  <si>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</si>
  <si>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</si>
  <si>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</si>
  <si>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</si>
  <si>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</si>
  <si>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</si>
  <si>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</si>
  <si>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</si>
  <si>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</si>
  <si>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</si>
  <si>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</si>
  <si>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</si>
  <si>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</si>
  <si>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</si>
  <si>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</si>
  <si>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</si>
  <si>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</si>
  <si>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</si>
  <si>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</si>
  <si>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</si>
  <si>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</si>
  <si>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</si>
  <si>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</si>
  <si>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</si>
  <si>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</si>
  <si>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</si>
  <si>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</si>
  <si>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</si>
  <si>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</si>
  <si>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</si>
  <si>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</si>
  <si>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</si>
  <si>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</si>
  <si>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</si>
  <si>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</si>
  <si>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</si>
  <si>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</si>
  <si>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</si>
  <si>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</si>
  <si>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</si>
  <si>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</si>
  <si>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</si>
  <si>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</si>
  <si>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</si>
  <si>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</si>
  <si>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</si>
  <si>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</si>
  <si>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</si>
  <si>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</si>
  <si>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</si>
  <si>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</si>
  <si>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</si>
  <si>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</si>
  <si>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</si>
  <si>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</si>
  <si>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</si>
  <si>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</si>
  <si>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</si>
  <si>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</si>
  <si>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</si>
  <si>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</si>
  <si>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</si>
  <si>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</si>
  <si>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</si>
  <si>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</si>
  <si>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</si>
  <si>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</si>
  <si>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</si>
  <si>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</si>
  <si>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</si>
  <si>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</si>
  <si>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</si>
  <si>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</si>
  <si>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</si>
  <si>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</si>
  <si>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</si>
  <si>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</si>
  <si>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</si>
  <si>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</si>
  <si>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</si>
  <si>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</si>
  <si>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</si>
  <si>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</si>
  <si>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</si>
  <si>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</si>
  <si>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</si>
  <si>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</si>
  <si>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</si>
  <si>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</si>
  <si>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</si>
  <si>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</si>
  <si>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</si>
  <si>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</si>
  <si>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</si>
  <si>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</si>
  <si>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</si>
  <si>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</si>
  <si>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</si>
  <si>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</si>
  <si>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</si>
  <si>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</si>
  <si>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</si>
  <si>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</si>
  <si>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</si>
  <si>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</si>
  <si>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</si>
  <si>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</si>
  <si>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</si>
  <si>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</si>
  <si>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</si>
  <si>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</si>
  <si>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</si>
  <si>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</si>
  <si>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</si>
  <si>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</si>
  <si>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</si>
  <si>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</si>
  <si>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</si>
  <si>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</si>
  <si>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</si>
  <si>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</si>
  <si>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</si>
  <si>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</si>
  <si>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</si>
  <si>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</si>
  <si>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</si>
  <si>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</si>
  <si>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</si>
  <si>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</si>
  <si>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</si>
  <si>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</si>
  <si>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</si>
  <si>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</si>
  <si>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</si>
  <si>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</si>
  <si>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</si>
  <si>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</si>
  <si>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</si>
  <si>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</si>
  <si>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</si>
  <si>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</si>
  <si>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</si>
  <si>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</si>
  <si>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</si>
  <si>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</si>
  <si>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</si>
  <si>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</si>
  <si>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</si>
  <si>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</si>
  <si>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</si>
  <si>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</si>
  <si>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</si>
  <si>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</si>
  <si>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</si>
  <si>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</si>
  <si>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</si>
  <si>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</si>
  <si>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</si>
  <si>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</si>
  <si>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</si>
  <si>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</si>
  <si>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</si>
  <si>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</si>
  <si>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</si>
  <si>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</si>
  <si>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</si>
  <si>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</si>
  <si>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</si>
  <si>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</si>
  <si>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</si>
  <si>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</si>
  <si>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</si>
  <si>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</si>
  <si>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</si>
  <si>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</si>
  <si>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</si>
  <si>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</si>
  <si>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</si>
  <si>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</si>
  <si>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</si>
  <si>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</si>
  <si>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</si>
  <si>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</si>
  <si>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</si>
  <si>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</si>
  <si>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</si>
  <si>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</si>
  <si>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</si>
  <si>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</si>
  <si>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</si>
  <si>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</si>
  <si>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</si>
  <si>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</si>
  <si>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</si>
  <si>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</si>
  <si>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</si>
  <si>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</si>
  <si>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</si>
  <si>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</si>
  <si>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</si>
  <si>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</si>
  <si>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</si>
  <si>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</si>
  <si>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</si>
  <si>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</si>
  <si>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</si>
  <si>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</si>
  <si>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</si>
  <si>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</si>
  <si>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</si>
  <si>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</si>
  <si>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</si>
  <si>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</si>
  <si>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</si>
  <si>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</si>
  <si>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</si>
  <si>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</si>
  <si>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</si>
  <si>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</si>
  <si>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</si>
  <si>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</si>
  <si>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</si>
  <si>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</si>
  <si>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</si>
  <si>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</si>
  <si>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</si>
  <si>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</si>
  <si>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</si>
  <si>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</si>
  <si>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</si>
  <si>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</si>
  <si>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</si>
  <si>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</si>
  <si>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</si>
  <si>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</si>
  <si>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</si>
  <si>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</si>
  <si>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</si>
  <si>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</si>
  <si>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</si>
  <si>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</si>
  <si>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</si>
  <si>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</si>
  <si>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</si>
  <si>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</si>
  <si>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</si>
  <si>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</si>
  <si>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</si>
  <si>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</si>
  <si>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</si>
  <si>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</si>
  <si>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</si>
  <si>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</si>
  <si>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</si>
  <si>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</si>
  <si>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</si>
  <si>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</si>
  <si>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</si>
  <si>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</si>
  <si>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</si>
  <si>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</si>
  <si>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</si>
  <si>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</si>
  <si>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</si>
  <si>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</si>
  <si>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</si>
  <si>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</si>
  <si>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</si>
  <si>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</si>
  <si>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</si>
  <si>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</si>
  <si>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</si>
  <si>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</si>
  <si>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</si>
  <si>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</si>
  <si>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</si>
  <si>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</si>
  <si>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</si>
  <si>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</si>
  <si>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</si>
  <si>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</si>
  <si>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</si>
  <si>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</si>
  <si>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</si>
  <si>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</si>
  <si>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</si>
  <si>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</si>
  <si>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</si>
  <si>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</si>
  <si>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</si>
  <si>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</si>
  <si>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</si>
  <si>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</si>
  <si>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</si>
  <si>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</si>
  <si>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</si>
  <si>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</si>
  <si>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</si>
  <si>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</si>
  <si>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</si>
  <si>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</si>
  <si>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</si>
  <si>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</si>
  <si>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</si>
  <si>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</si>
  <si>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</si>
  <si>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</si>
  <si>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</si>
  <si>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</si>
  <si>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</si>
  <si>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</si>
  <si>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</si>
  <si>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</si>
  <si>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</si>
  <si>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</si>
  <si>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</si>
  <si>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</si>
  <si>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</si>
  <si>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</si>
  <si>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</si>
  <si>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</si>
  <si>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</si>
  <si>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</si>
  <si>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</si>
  <si>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</si>
  <si>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</si>
  <si>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</si>
  <si>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</si>
  <si>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</si>
  <si>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</si>
  <si>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</si>
  <si>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</si>
  <si>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</si>
  <si>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</si>
  <si>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</si>
  <si>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</si>
  <si>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</si>
  <si>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</si>
  <si>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</si>
  <si>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</si>
  <si>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</si>
  <si>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</si>
  <si>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</si>
  <si>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</si>
  <si>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</si>
  <si>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</si>
  <si>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</si>
  <si>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</si>
  <si>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</si>
  <si>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</si>
  <si>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</si>
  <si>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</si>
  <si>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</si>
  <si>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</si>
  <si>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</si>
  <si>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</si>
  <si>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</si>
  <si>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</si>
  <si>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</si>
  <si>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</si>
  <si>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</si>
  <si>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</si>
  <si>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</si>
  <si>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</si>
  <si>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</si>
  <si>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</si>
  <si>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</si>
  <si>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</si>
  <si>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</si>
  <si>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</si>
  <si>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</si>
  <si>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</si>
  <si>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</si>
  <si>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</si>
  <si>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</si>
  <si>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</si>
  <si>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</si>
  <si>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</si>
  <si>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</si>
  <si>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</si>
  <si>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</si>
  <si>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</si>
  <si>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</si>
  <si>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</si>
  <si>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</si>
  <si>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</si>
  <si>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</si>
  <si>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</si>
  <si>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</si>
  <si>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</si>
  <si>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</si>
  <si>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</si>
  <si>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</si>
  <si>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</si>
  <si>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</si>
  <si>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</si>
  <si>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</si>
  <si>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</si>
  <si>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</si>
  <si>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</si>
  <si>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</si>
  <si>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</si>
  <si>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</si>
  <si>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</si>
  <si>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</si>
  <si>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</si>
  <si>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</si>
  <si>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</si>
  <si>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</si>
  <si>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</si>
  <si>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</si>
  <si>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</si>
  <si>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</si>
  <si>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</si>
  <si>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</si>
  <si>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</si>
  <si>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</si>
  <si>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</si>
  <si>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</si>
  <si>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</si>
  <si>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</si>
  <si>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</si>
  <si>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</si>
  <si>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</si>
  <si>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</si>
  <si>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</si>
  <si>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</si>
  <si>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</si>
  <si>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</si>
  <si>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</si>
  <si>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</si>
  <si>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</si>
  <si>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</si>
  <si>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</si>
  <si>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</si>
  <si>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</si>
  <si>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</si>
  <si>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</si>
  <si>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</si>
  <si>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</si>
  <si>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</si>
  <si>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</si>
  <si>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</si>
  <si>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</si>
  <si>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</si>
  <si>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</si>
  <si>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</si>
  <si>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</si>
  <si>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</si>
  <si>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</si>
  <si>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</si>
  <si>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</si>
  <si>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</si>
  <si>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</si>
  <si>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</si>
  <si>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</si>
  <si>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</si>
  <si>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</si>
  <si>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</si>
  <si>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</si>
  <si>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</si>
  <si>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</si>
  <si>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</si>
  <si>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</si>
  <si>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</si>
  <si>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</si>
  <si>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</si>
  <si>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</si>
  <si>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</si>
  <si>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</si>
  <si>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</si>
  <si>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</si>
  <si>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</si>
  <si>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</si>
  <si>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</si>
  <si>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</si>
  <si>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</si>
  <si>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</si>
  <si>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</si>
  <si>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</si>
  <si>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</si>
  <si>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</si>
  <si>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</si>
  <si>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</si>
  <si>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</si>
  <si>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</si>
  <si>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</si>
  <si>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</si>
  <si>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</si>
  <si>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</si>
  <si>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</si>
  <si>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</si>
  <si>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</si>
  <si>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</si>
  <si>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</si>
  <si>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</si>
  <si>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</si>
  <si>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</si>
  <si>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</si>
  <si>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</si>
  <si>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</si>
  <si>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</si>
  <si>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</si>
  <si>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</si>
  <si>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</si>
  <si>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</si>
  <si>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</si>
  <si>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</si>
  <si>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</si>
  <si>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</si>
  <si>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</si>
  <si>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</si>
  <si>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</si>
  <si>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</si>
  <si>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</si>
  <si>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</si>
  <si>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</si>
  <si>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</si>
  <si>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</si>
  <si>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</si>
  <si>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</si>
  <si>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</si>
  <si>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</si>
  <si>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</si>
  <si>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</si>
  <si>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</si>
  <si>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</si>
  <si>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</si>
  <si>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</si>
  <si>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</si>
  <si>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</si>
  <si>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</si>
  <si>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</si>
  <si>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</si>
  <si>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</si>
  <si>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</si>
  <si>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</si>
  <si>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</si>
  <si>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</si>
  <si>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</si>
  <si>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</si>
  <si>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</si>
  <si>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</si>
  <si>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</si>
  <si>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</si>
  <si>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</si>
  <si>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</si>
  <si>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</si>
  <si>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</si>
  <si>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</si>
  <si>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</si>
  <si>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</si>
  <si>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</si>
  <si>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</si>
  <si>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</si>
  <si>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</si>
  <si>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</si>
  <si>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</si>
  <si>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</si>
  <si>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</si>
  <si>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</si>
  <si>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</si>
  <si>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</si>
  <si>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</si>
  <si>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</si>
  <si>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</si>
  <si>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</si>
  <si>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</si>
  <si>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</si>
  <si>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</si>
  <si>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</si>
  <si>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</si>
  <si>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</si>
  <si>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</si>
  <si>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</si>
  <si>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</si>
  <si>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</si>
  <si>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</si>
  <si>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</si>
  <si>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</si>
  <si>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</si>
  <si>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</si>
  <si>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</si>
  <si>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</si>
  <si>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</si>
  <si>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</si>
  <si>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</si>
  <si>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</si>
  <si>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</si>
  <si>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</si>
  <si>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</si>
  <si>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</si>
  <si>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</si>
  <si>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</si>
  <si>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</si>
  <si>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</si>
  <si>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</si>
  <si>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</si>
  <si>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</si>
  <si>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</si>
  <si>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</si>
  <si>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</si>
  <si>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</si>
  <si>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</si>
  <si>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</si>
  <si>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</si>
  <si>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</si>
  <si>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</si>
  <si>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</si>
  <si>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</si>
  <si>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</si>
  <si>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</si>
  <si>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</si>
  <si>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</si>
  <si>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</si>
  <si>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</si>
  <si>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</si>
  <si>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</si>
  <si>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</si>
  <si>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</si>
  <si>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</si>
  <si>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</si>
  <si>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</si>
  <si>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</si>
  <si>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</si>
  <si>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</si>
  <si>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</si>
  <si>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</si>
  <si>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</si>
  <si>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</si>
  <si>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</si>
  <si>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</si>
  <si>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</si>
  <si>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</si>
  <si>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</si>
  <si>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</si>
  <si>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</si>
  <si>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</si>
  <si>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</si>
  <si>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</si>
  <si>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</si>
  <si>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</si>
  <si>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</si>
  <si>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</si>
  <si>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</si>
  <si>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</si>
  <si>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</si>
  <si>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</si>
  <si>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</si>
  <si>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</si>
  <si>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</si>
  <si>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</si>
  <si>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</si>
  <si>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</si>
  <si>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</si>
  <si>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</si>
  <si>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</si>
  <si>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</si>
  <si>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</si>
  <si>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</si>
  <si>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</si>
  <si>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</si>
  <si>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</si>
  <si>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</si>
  <si>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</si>
  <si>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</si>
  <si>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</si>
  <si>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</si>
  <si>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</si>
  <si>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</si>
  <si>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</si>
  <si>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</si>
  <si>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</si>
  <si>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</si>
  <si>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</si>
  <si>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</si>
  <si>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</si>
  <si>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</si>
  <si>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</si>
  <si>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</si>
  <si>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</si>
  <si>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</si>
  <si>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</si>
  <si>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</si>
  <si>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</si>
  <si>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</si>
  <si>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</si>
  <si>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</si>
  <si>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</si>
  <si>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</si>
  <si>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</si>
  <si>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</si>
  <si>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</si>
  <si>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</si>
  <si>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</si>
  <si>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</si>
  <si>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</si>
  <si>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</si>
  <si>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</si>
  <si>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</si>
  <si>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</si>
  <si>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</si>
  <si>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</si>
  <si>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</si>
  <si>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</si>
  <si>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</si>
  <si>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</si>
  <si>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</si>
  <si>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</si>
  <si>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</si>
  <si>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</si>
  <si>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</si>
  <si>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</si>
  <si>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</si>
  <si>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</si>
  <si>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</si>
  <si>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</si>
  <si>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</si>
  <si>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</si>
  <si>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</si>
  <si>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</si>
  <si>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</si>
  <si>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</si>
  <si>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</si>
  <si>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</si>
  <si>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</si>
  <si>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</si>
  <si>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</si>
  <si>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</si>
  <si>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</si>
  <si>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</si>
  <si>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</si>
  <si>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</si>
  <si>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</si>
  <si>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</si>
  <si>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</si>
  <si>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</si>
  <si>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</si>
  <si>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</si>
  <si>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</si>
  <si>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</si>
  <si>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</si>
  <si>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</si>
  <si>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</si>
  <si>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</si>
  <si>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</si>
  <si>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</si>
  <si>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</si>
  <si>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</si>
  <si>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</si>
  <si>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</si>
  <si>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</si>
  <si>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</si>
  <si>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</si>
  <si>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</si>
  <si>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</si>
  <si>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</si>
  <si>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</si>
  <si>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</si>
  <si>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</si>
  <si>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</si>
  <si>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</si>
  <si>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</si>
  <si>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</si>
  <si>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</si>
  <si>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</si>
  <si>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</si>
  <si>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</si>
  <si>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</si>
  <si>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</si>
  <si>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</si>
  <si>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</si>
  <si>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</si>
  <si>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</si>
  <si>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</si>
  <si>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</si>
  <si>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</si>
  <si>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</si>
  <si>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</si>
  <si>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</si>
  <si>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</si>
  <si>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</si>
  <si>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</si>
  <si>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</si>
  <si>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</si>
  <si>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</si>
  <si>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</si>
  <si>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</si>
  <si>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</si>
  <si>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</si>
  <si>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</si>
  <si>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</si>
  <si>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</si>
  <si>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</si>
  <si>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</si>
  <si>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</si>
  <si>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</si>
  <si>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</si>
  <si>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</si>
  <si>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</si>
  <si>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</si>
  <si>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</si>
  <si>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</si>
  <si>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</si>
  <si>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</si>
  <si>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</si>
  <si>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</si>
  <si>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</si>
  <si>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</si>
  <si>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</si>
  <si>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</si>
  <si>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</si>
  <si>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</si>
  <si>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</si>
  <si>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</si>
  <si>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</si>
  <si>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</si>
  <si>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</si>
  <si>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</si>
  <si>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</si>
  <si>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</si>
  <si>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</si>
  <si>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</si>
  <si>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</si>
  <si>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</si>
  <si>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</si>
  <si>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</si>
  <si>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</si>
  <si>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</si>
  <si>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</si>
  <si>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</si>
  <si>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</si>
  <si>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</si>
  <si>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</si>
  <si>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</si>
  <si>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</si>
  <si>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</si>
  <si>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</si>
  <si>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</si>
  <si>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</si>
  <si>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</si>
  <si>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</si>
  <si>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</si>
  <si>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</si>
  <si>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</si>
  <si>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</si>
  <si>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</si>
  <si>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</si>
  <si>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</si>
  <si>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</si>
  <si>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</si>
  <si>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</si>
  <si>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</si>
  <si>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</si>
  <si>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</si>
  <si>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</si>
  <si>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</si>
  <si>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</si>
  <si>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</si>
  <si>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</si>
  <si>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</si>
  <si>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</si>
  <si>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</si>
  <si>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</si>
  <si>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</si>
  <si>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</si>
  <si>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</si>
  <si>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</si>
  <si>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</si>
  <si>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</si>
  <si>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</si>
  <si>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</si>
  <si>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</si>
  <si>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</si>
  <si>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</si>
  <si>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</si>
  <si>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</si>
  <si>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</si>
  <si>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</si>
  <si>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</si>
  <si>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</si>
  <si>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</si>
  <si>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</si>
  <si>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</si>
  <si>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</si>
  <si>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</si>
  <si>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</si>
  <si>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</si>
  <si>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</si>
  <si>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</si>
  <si>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</si>
  <si>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</si>
  <si>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</si>
  <si>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</si>
  <si>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</si>
  <si>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</si>
  <si>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</si>
  <si>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</si>
  <si>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</si>
  <si>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</si>
  <si>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</si>
  <si>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</si>
  <si>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</si>
  <si>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</si>
  <si>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</si>
  <si>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</si>
  <si>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</si>
  <si>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</si>
  <si>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</si>
  <si>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</si>
  <si>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</si>
  <si>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</si>
  <si>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</si>
  <si>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</si>
  <si>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</si>
  <si>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</si>
  <si>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</si>
  <si>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</si>
  <si>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</si>
  <si>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</si>
  <si>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</si>
  <si>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</si>
  <si>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</si>
  <si>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</si>
  <si>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</si>
  <si>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</si>
  <si>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</si>
  <si>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</si>
  <si>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</si>
  <si>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</si>
  <si>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</si>
  <si>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</si>
  <si>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</si>
  <si>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</si>
  <si>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</si>
  <si>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</si>
  <si>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</si>
  <si>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</si>
  <si>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</si>
  <si>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</si>
  <si>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</si>
  <si>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</si>
  <si>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</si>
  <si>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</si>
  <si>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</si>
  <si>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</si>
  <si>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</si>
  <si>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</si>
  <si>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</si>
  <si>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</si>
  <si>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</si>
  <si>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</si>
  <si>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</si>
  <si>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</si>
  <si>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</si>
  <si>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</si>
  <si>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</si>
  <si>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</si>
  <si>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</si>
  <si>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</si>
  <si>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</si>
  <si>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</si>
  <si>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</si>
  <si>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</si>
  <si>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</si>
  <si>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</si>
  <si>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</si>
  <si>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</si>
  <si>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</si>
  <si>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</si>
  <si>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</si>
  <si>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</si>
  <si>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</si>
  <si>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</si>
  <si>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</si>
  <si>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</si>
  <si>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</si>
  <si>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</si>
  <si>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</si>
  <si>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</si>
  <si>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</si>
  <si>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</si>
  <si>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</si>
  <si>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</si>
  <si>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</si>
  <si>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</si>
  <si>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</si>
  <si>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</si>
  <si>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</si>
  <si>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</si>
  <si>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</si>
  <si>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</si>
  <si>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</si>
  <si>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</si>
  <si>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</si>
  <si>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</si>
  <si>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</si>
  <si>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</si>
  <si>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</si>
  <si>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</si>
  <si>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</si>
  <si>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</si>
  <si>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</si>
  <si>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</si>
  <si>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</si>
  <si>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</si>
  <si>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</si>
  <si>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</si>
  <si>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</si>
  <si>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</si>
  <si>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</si>
  <si>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</si>
  <si>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</si>
  <si>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</si>
  <si>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</si>
  <si>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</si>
  <si>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</si>
  <si>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</si>
  <si>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</si>
  <si>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</si>
  <si>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</si>
  <si>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</si>
  <si>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</si>
  <si>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</si>
  <si>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</si>
  <si>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</si>
  <si>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</si>
  <si>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</si>
  <si>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</si>
  <si>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</si>
  <si>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</si>
  <si>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</si>
  <si>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</si>
  <si>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</si>
  <si>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</si>
  <si>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</si>
  <si>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</si>
  <si>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</si>
  <si>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</si>
  <si>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</si>
  <si>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</si>
  <si>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</si>
  <si>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</si>
  <si>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</si>
  <si>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</si>
  <si>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</si>
  <si>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</si>
  <si>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</si>
  <si>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</si>
  <si>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</si>
  <si>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</si>
  <si>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</si>
  <si>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</si>
  <si>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</si>
  <si>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</si>
  <si>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</si>
  <si>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</si>
  <si>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</si>
  <si>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</si>
  <si>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</si>
  <si>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</si>
  <si>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</si>
  <si>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</si>
  <si>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</si>
  <si>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</si>
  <si>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</si>
  <si>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</si>
  <si>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</si>
  <si>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</si>
  <si>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</si>
  <si>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</si>
  <si>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</si>
  <si>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</si>
  <si>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</si>
  <si>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</si>
  <si>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</si>
  <si>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</si>
  <si>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</si>
  <si>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</si>
  <si>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</si>
  <si>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</si>
  <si>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</si>
  <si>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</si>
  <si>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</si>
  <si>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</si>
  <si>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</si>
  <si>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</si>
  <si>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</si>
  <si>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</si>
  <si>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</si>
  <si>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</si>
  <si>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</si>
  <si>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</si>
  <si>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</si>
  <si>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</si>
  <si>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</si>
  <si>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</si>
  <si>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</si>
  <si>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</si>
  <si>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</si>
  <si>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</si>
  <si>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</si>
  <si>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</si>
  <si>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</si>
  <si>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</si>
  <si>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</si>
  <si>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</si>
  <si>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</si>
  <si>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</si>
  <si>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</si>
  <si>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</si>
  <si>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</si>
  <si>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</si>
  <si>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</si>
  <si>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</si>
  <si>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</si>
  <si>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</si>
  <si>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</si>
  <si>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</si>
  <si>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</si>
  <si>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</si>
  <si>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</si>
  <si>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</si>
  <si>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</si>
  <si>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</si>
  <si>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</si>
  <si>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</si>
  <si>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</si>
  <si>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</si>
  <si>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</si>
  <si>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</si>
  <si>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</si>
  <si>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</si>
  <si>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</si>
  <si>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</si>
  <si>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</si>
  <si>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</si>
  <si>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</si>
  <si>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</si>
  <si>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</si>
  <si>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</si>
  <si>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</si>
  <si>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</si>
  <si>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</si>
  <si>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</si>
  <si>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</si>
  <si>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</si>
  <si>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</si>
  <si>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</si>
  <si>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</si>
  <si>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</si>
  <si>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</si>
  <si>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</si>
  <si>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</si>
  <si>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</si>
  <si>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</si>
  <si>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</si>
  <si>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</si>
  <si>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</si>
  <si>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</si>
  <si>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</si>
  <si>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</si>
  <si>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</si>
  <si>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</si>
  <si>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</si>
  <si>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</si>
  <si>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</si>
  <si>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</si>
  <si>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</si>
  <si>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</si>
  <si>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</si>
  <si>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</si>
  <si>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</si>
  <si>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</si>
  <si>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</si>
  <si>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</si>
  <si>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</si>
  <si>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</si>
  <si>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</si>
  <si>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</si>
  <si>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</si>
  <si>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</si>
  <si>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</si>
  <si>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</si>
  <si>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</si>
  <si>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</si>
  <si>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</si>
  <si>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</si>
  <si>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</si>
  <si>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</si>
  <si>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</si>
  <si>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</si>
  <si>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</si>
  <si>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</si>
  <si>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</si>
  <si>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</si>
  <si>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</si>
  <si>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</si>
  <si>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</si>
  <si>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</si>
  <si>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</si>
  <si>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</si>
  <si>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</si>
  <si>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</si>
  <si>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</si>
  <si>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</si>
  <si>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</si>
  <si>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</si>
  <si>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</si>
  <si>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</si>
  <si>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</si>
  <si>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</si>
  <si>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</si>
  <si>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</si>
  <si>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</si>
  <si>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</si>
  <si>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</si>
  <si>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</si>
  <si>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</si>
  <si>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</si>
  <si>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</si>
  <si>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</si>
  <si>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</si>
  <si>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</si>
  <si>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</si>
  <si>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</si>
  <si>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</si>
  <si>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</si>
  <si>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</si>
  <si>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</si>
  <si>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</si>
  <si>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</si>
  <si>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</si>
  <si>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</si>
  <si>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</si>
  <si>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</si>
  <si>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</si>
  <si>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</si>
  <si>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</si>
  <si>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</si>
  <si>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</si>
  <si>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</si>
  <si>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</si>
  <si>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</si>
  <si>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</si>
  <si>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</si>
  <si>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</si>
  <si>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</si>
  <si>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</si>
  <si>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</si>
  <si>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</si>
  <si>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</si>
  <si>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</si>
  <si>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</si>
  <si>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</si>
  <si>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</si>
  <si>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</si>
  <si>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</si>
  <si>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</si>
  <si>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</si>
  <si>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</si>
  <si>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</si>
  <si>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</si>
  <si>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</si>
  <si>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</si>
  <si>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</si>
  <si>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</si>
  <si>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</si>
  <si>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</si>
  <si>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</si>
  <si>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</si>
  <si>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</si>
  <si>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</si>
  <si>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</si>
  <si>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</si>
  <si>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</si>
  <si>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</si>
  <si>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</si>
  <si>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</si>
  <si>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</si>
  <si>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</si>
  <si>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</si>
  <si>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</si>
  <si>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</si>
  <si>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</si>
  <si>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</si>
  <si>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</si>
  <si>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</si>
  <si>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</si>
  <si>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</si>
  <si>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</si>
  <si>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</si>
  <si>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</si>
  <si>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</si>
  <si>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</si>
  <si>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</si>
  <si>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</si>
  <si>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</si>
  <si>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</si>
  <si>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</si>
  <si>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</si>
  <si>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</si>
  <si>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</si>
  <si>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</si>
  <si>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</si>
  <si>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</si>
  <si>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</si>
  <si>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</si>
  <si>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</si>
  <si>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</si>
  <si>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</si>
  <si>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</si>
  <si>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</si>
  <si>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</si>
  <si>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</si>
  <si>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</si>
  <si>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</si>
  <si>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</si>
  <si>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</si>
  <si>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</si>
  <si>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</si>
  <si>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</si>
  <si>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</si>
  <si>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</si>
  <si>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</si>
  <si>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</si>
  <si>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</si>
  <si>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</si>
  <si>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</si>
  <si>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</si>
  <si>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</si>
  <si>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</si>
  <si>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</si>
  <si>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</si>
  <si>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</si>
  <si>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</si>
  <si>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</si>
  <si>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</si>
  <si>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</si>
  <si>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</si>
  <si>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</si>
  <si>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</si>
  <si>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</si>
  <si>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</si>
  <si>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</si>
  <si>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</si>
  <si>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</si>
  <si>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</si>
  <si>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</si>
  <si>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</si>
  <si>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</si>
  <si>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</si>
  <si>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</si>
  <si>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</si>
  <si>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</si>
  <si>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</si>
  <si>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</si>
  <si>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</si>
  <si>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</si>
  <si>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</si>
  <si>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</si>
  <si>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</si>
  <si>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</si>
  <si>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</si>
  <si>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</si>
  <si>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</si>
  <si>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</si>
  <si>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</si>
  <si>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</si>
  <si>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</si>
  <si>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</si>
  <si>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</si>
  <si>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</si>
  <si>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</si>
  <si>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</si>
  <si>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</si>
  <si>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</si>
  <si>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</si>
  <si>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</si>
  <si>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</si>
  <si>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</si>
  <si>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</si>
  <si>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</si>
  <si>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</si>
  <si>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</si>
  <si>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</si>
  <si>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</si>
  <si>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</si>
  <si>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</si>
  <si>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</si>
  <si>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</si>
  <si>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</si>
  <si>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</si>
  <si>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</si>
  <si>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</si>
  <si>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</si>
  <si>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</si>
  <si>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</si>
  <si>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</si>
  <si>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</si>
  <si>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</si>
  <si>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</si>
  <si>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</si>
  <si>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</si>
  <si>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</si>
  <si>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</si>
  <si>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</si>
  <si>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</si>
  <si>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</si>
  <si>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</si>
  <si>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</si>
  <si>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</si>
  <si>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</si>
  <si>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</si>
  <si>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</si>
  <si>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</si>
  <si>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</si>
  <si>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</si>
  <si>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</si>
  <si>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</si>
  <si>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</si>
  <si>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</si>
  <si>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</si>
  <si>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</si>
  <si>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</si>
  <si>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</si>
  <si>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</si>
  <si>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</si>
  <si>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</si>
  <si>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</si>
  <si>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</si>
  <si>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</si>
  <si>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</si>
  <si>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</si>
  <si>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</si>
  <si>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</si>
  <si>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</si>
  <si>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</si>
  <si>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</si>
  <si>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</si>
  <si>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</si>
  <si>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</si>
  <si>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</si>
  <si>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</si>
  <si>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</si>
  <si>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</si>
  <si>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</si>
  <si>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</si>
  <si>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</si>
  <si>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</si>
  <si>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</si>
  <si>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</si>
  <si>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</si>
  <si>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</si>
  <si>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</si>
  <si>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</si>
  <si>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</si>
  <si>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</si>
  <si>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</si>
  <si>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</si>
  <si>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</si>
  <si>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</si>
  <si>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</si>
  <si>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</si>
  <si>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</si>
  <si>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</si>
  <si>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</si>
  <si>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</si>
  <si>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</si>
  <si>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</si>
  <si>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</si>
  <si>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</si>
  <si>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</si>
  <si>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</si>
  <si>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</si>
  <si>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</si>
  <si>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</si>
  <si>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</si>
  <si>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</si>
  <si>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</si>
  <si>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</si>
  <si>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</si>
  <si>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</si>
  <si>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</si>
  <si>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</si>
  <si>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</si>
  <si>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</si>
  <si>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</si>
  <si>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</si>
  <si>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</si>
  <si>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</si>
  <si>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</si>
  <si>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</si>
  <si>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</si>
  <si>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</si>
  <si>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</si>
  <si>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</si>
  <si>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</si>
  <si>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</si>
  <si>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</si>
  <si>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</si>
  <si>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</si>
  <si>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</si>
  <si>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</si>
  <si>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</si>
  <si>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</si>
  <si>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</si>
  <si>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</si>
  <si>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</si>
  <si>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</si>
  <si>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</si>
  <si>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</si>
  <si>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</si>
  <si>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</si>
  <si>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</si>
  <si>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</si>
  <si>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</si>
  <si>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</si>
  <si>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</si>
  <si>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</si>
  <si>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</si>
  <si>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</si>
  <si>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</si>
  <si>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</si>
  <si>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</si>
  <si>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</si>
  <si>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</si>
  <si>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</si>
  <si>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</si>
  <si>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</si>
  <si>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</si>
  <si>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</si>
  <si>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</si>
  <si>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</si>
  <si>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</si>
  <si>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</si>
  <si>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</si>
  <si>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</si>
  <si>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</si>
  <si>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</si>
  <si>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</si>
  <si>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</si>
  <si>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</si>
  <si>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</si>
  <si>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</si>
  <si>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</si>
  <si>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</si>
  <si>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</si>
  <si>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</si>
  <si>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</si>
  <si>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</si>
  <si>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</si>
  <si>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</si>
  <si>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</si>
  <si>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</si>
  <si>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</si>
  <si>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</si>
  <si>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</si>
  <si>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</si>
  <si>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</si>
  <si>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</si>
  <si>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</si>
  <si>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</si>
  <si>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</si>
  <si>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</si>
  <si>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</si>
  <si>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</si>
  <si>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</si>
  <si>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</si>
  <si>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</si>
  <si>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</si>
  <si>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</si>
  <si>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</si>
  <si>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</si>
  <si>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</si>
  <si>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</si>
  <si>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</si>
  <si>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</si>
  <si>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</si>
  <si>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</si>
  <si>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</si>
  <si>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</si>
  <si>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</si>
  <si>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</si>
  <si>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</si>
  <si>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</si>
  <si>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</si>
  <si>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</si>
  <si>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</si>
  <si>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</si>
  <si>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</si>
  <si>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</si>
  <si>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</si>
  <si>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</si>
  <si>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</si>
  <si>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</si>
  <si>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</si>
  <si>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</si>
  <si>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</si>
  <si>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</si>
  <si>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</si>
  <si>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</si>
  <si>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</si>
  <si>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</si>
  <si>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</si>
  <si>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</si>
  <si>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</si>
  <si>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</si>
  <si>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</si>
  <si>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</si>
  <si>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</si>
  <si>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</si>
  <si>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</si>
  <si>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</si>
  <si>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</si>
  <si>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</si>
  <si>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</si>
  <si>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</si>
  <si>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</si>
  <si>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</si>
  <si>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</si>
  <si>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</si>
  <si>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</si>
  <si>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</si>
  <si>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</si>
  <si>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</si>
  <si>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</si>
  <si>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</si>
  <si>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</si>
  <si>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</si>
  <si>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</si>
  <si>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</si>
  <si>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</si>
  <si>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</si>
  <si>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</si>
  <si>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</si>
  <si>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</si>
  <si>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</si>
  <si>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</si>
  <si>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</si>
  <si>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</si>
  <si>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</si>
  <si>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</si>
  <si>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</si>
  <si>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</si>
  <si>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</si>
  <si>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</si>
  <si>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</si>
  <si>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</si>
  <si>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</si>
  <si>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</si>
  <si>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</si>
  <si>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</si>
  <si>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</si>
  <si>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</si>
  <si>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</si>
  <si>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</si>
  <si>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</si>
  <si>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</si>
  <si>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</si>
  <si>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</si>
  <si>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</si>
  <si>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</si>
  <si>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</si>
  <si>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</si>
  <si>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</si>
  <si>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</si>
  <si>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</si>
  <si>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</si>
  <si>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</si>
  <si>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</si>
  <si>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</si>
  <si>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</si>
  <si>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</si>
  <si>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</si>
  <si>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</si>
  <si>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</si>
  <si>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</si>
  <si>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</si>
  <si>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</si>
  <si>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</si>
  <si>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</si>
  <si>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</si>
  <si>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</si>
  <si>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</si>
  <si>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</si>
  <si>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</si>
  <si>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</si>
  <si>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</si>
  <si>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</si>
  <si>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</si>
  <si>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</si>
  <si>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</si>
  <si>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</si>
  <si>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</si>
  <si>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</si>
  <si>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</si>
  <si>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</si>
  <si>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</si>
  <si>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</si>
  <si>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</si>
  <si>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</si>
  <si>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</si>
  <si>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</si>
  <si>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</si>
  <si>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</si>
  <si>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</si>
  <si>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</si>
  <si>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</si>
  <si>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</si>
  <si>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</si>
  <si>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</si>
  <si>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</si>
  <si>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</si>
  <si>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</si>
  <si>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</si>
  <si>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</si>
  <si>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</si>
  <si>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</si>
  <si>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</si>
  <si>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</si>
  <si>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</si>
  <si>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</si>
  <si>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</si>
  <si>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</si>
  <si>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</si>
  <si>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</si>
  <si>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</si>
  <si>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</si>
  <si>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</si>
  <si>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</si>
  <si>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</si>
  <si>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</si>
  <si>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</si>
  <si>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</si>
  <si>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</si>
  <si>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</si>
  <si>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</si>
  <si>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</si>
  <si>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</si>
  <si>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</si>
  <si>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</si>
  <si>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</si>
  <si>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</si>
  <si>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</si>
  <si>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</si>
  <si>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</si>
  <si>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</si>
  <si>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</si>
  <si>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</si>
  <si>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</si>
  <si>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</si>
  <si>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</si>
  <si>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</si>
  <si>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</si>
  <si>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</si>
  <si>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</si>
  <si>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</si>
  <si>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</si>
  <si>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</si>
  <si>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</si>
  <si>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</si>
  <si>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</si>
  <si>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</si>
  <si>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</si>
  <si>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</si>
  <si>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</si>
  <si>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</si>
  <si>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</si>
  <si>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</si>
  <si>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</si>
  <si>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</si>
  <si>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</si>
  <si>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</si>
  <si>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</si>
  <si>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</si>
  <si>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</si>
  <si>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</si>
  <si>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</si>
  <si>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</si>
  <si>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</si>
  <si>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</si>
  <si>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</si>
  <si>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</si>
  <si>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</si>
  <si>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</si>
  <si>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</si>
  <si>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</si>
  <si>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</si>
  <si>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</si>
  <si>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</si>
  <si>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</si>
  <si>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</si>
  <si>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</si>
  <si>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</si>
  <si>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</si>
  <si>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</si>
  <si>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</si>
  <si>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</si>
  <si>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</si>
  <si>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</si>
  <si>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</si>
  <si>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</si>
  <si>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</si>
  <si>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</si>
  <si>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</si>
  <si>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</si>
  <si>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</si>
  <si>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</si>
  <si>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</si>
  <si>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</si>
  <si>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</si>
  <si>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</si>
  <si>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</si>
  <si>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</si>
  <si>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</si>
  <si>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</si>
  <si>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</si>
  <si>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</si>
  <si>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</si>
  <si>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</si>
  <si>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</si>
  <si>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</si>
  <si>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</si>
  <si>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</si>
  <si>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</si>
  <si>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</si>
  <si>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</si>
  <si>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</si>
  <si>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</si>
  <si>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</si>
  <si>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</si>
  <si>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</si>
  <si>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</si>
  <si>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</si>
  <si>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</si>
  <si>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</si>
  <si>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</si>
  <si>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</si>
  <si>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</si>
  <si>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</si>
  <si>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</si>
  <si>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</si>
  <si>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</si>
  <si>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</si>
  <si>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</si>
  <si>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</si>
  <si>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</si>
  <si>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</si>
  <si>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</si>
  <si>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</si>
  <si>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</si>
  <si>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</si>
  <si>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</si>
  <si>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</si>
  <si>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</si>
  <si>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</si>
  <si>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</si>
  <si>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</si>
  <si>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</si>
  <si>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</si>
  <si>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</si>
  <si>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</si>
  <si>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</si>
  <si>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</si>
  <si>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</si>
  <si>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</si>
  <si>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</si>
  <si>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</si>
  <si>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</si>
  <si>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</si>
  <si>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</si>
  <si>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</si>
  <si>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</si>
  <si>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</si>
  <si>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</si>
  <si>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</si>
  <si>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</si>
  <si>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</si>
  <si>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</si>
  <si>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</si>
  <si>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</si>
  <si>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</si>
  <si>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</si>
  <si>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</si>
  <si>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</si>
  <si>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</si>
  <si>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</si>
  <si>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</si>
  <si>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</si>
  <si>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</si>
  <si>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</si>
  <si>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</si>
  <si>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</si>
  <si>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</si>
  <si>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</si>
  <si>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</si>
  <si>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</si>
  <si>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</si>
  <si>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</si>
  <si>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</si>
  <si>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</si>
  <si>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</si>
  <si>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</si>
  <si>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</si>
  <si>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</si>
  <si>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</si>
  <si>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</si>
  <si>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</si>
  <si>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</si>
  <si>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</si>
  <si>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</si>
  <si>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</si>
  <si>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</si>
  <si>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</si>
  <si>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</si>
  <si>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</si>
  <si>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</si>
  <si>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</si>
  <si>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</si>
  <si>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</si>
  <si>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</si>
  <si>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</si>
  <si>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</si>
  <si>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</si>
  <si>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</si>
  <si>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</si>
  <si>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</si>
  <si>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</si>
  <si>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</si>
  <si>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</si>
  <si>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</si>
  <si>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</si>
  <si>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</si>
  <si>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</si>
  <si>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</si>
  <si>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</si>
  <si>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</si>
  <si>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</si>
  <si>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</si>
  <si>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</si>
  <si>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</si>
  <si>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</si>
  <si>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</si>
  <si>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</si>
  <si>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</si>
  <si>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</si>
  <si>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</si>
  <si>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</si>
  <si>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</si>
  <si>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</si>
  <si>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</si>
  <si>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</si>
  <si>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</si>
  <si>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</si>
  <si>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</si>
  <si>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</si>
  <si>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</si>
  <si>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</si>
  <si>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</si>
  <si>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</si>
  <si>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</si>
  <si>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</si>
  <si>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</si>
  <si>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</si>
  <si>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</si>
  <si>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</si>
  <si>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</si>
  <si>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</si>
  <si>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</si>
  <si>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</si>
  <si>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</si>
  <si>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</si>
  <si>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</si>
  <si>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</si>
  <si>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</si>
  <si>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</si>
  <si>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</si>
  <si>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</si>
  <si>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</si>
  <si>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</si>
  <si>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</si>
  <si>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</si>
  <si>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</si>
  <si>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</si>
  <si>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</si>
  <si>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</si>
  <si>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</si>
  <si>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</si>
  <si>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</si>
  <si>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</si>
  <si>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</si>
  <si>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</si>
  <si>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</si>
  <si>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</si>
  <si>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</si>
  <si>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</si>
  <si>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</si>
  <si>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</si>
  <si>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</si>
  <si>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</si>
  <si>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</si>
  <si>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</si>
  <si>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</si>
  <si>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</si>
  <si>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</si>
  <si>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</si>
  <si>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</si>
  <si>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</si>
  <si>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</si>
  <si>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</si>
  <si>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</si>
  <si>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</si>
  <si>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</si>
  <si>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</si>
  <si>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</si>
  <si>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</si>
  <si>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</si>
  <si>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</si>
  <si>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</si>
  <si>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</si>
  <si>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</si>
  <si>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</si>
  <si>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</si>
  <si>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</si>
  <si>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</si>
  <si>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</si>
  <si>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</si>
  <si>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</si>
  <si>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</si>
  <si>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</si>
  <si>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</si>
  <si>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</si>
  <si>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</si>
  <si>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</si>
  <si>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</si>
  <si>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</si>
  <si>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</si>
  <si>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</si>
  <si>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</si>
  <si>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</si>
  <si>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</si>
  <si>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</si>
  <si>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</si>
  <si>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</si>
  <si>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</si>
  <si>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</si>
  <si>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</si>
  <si>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</si>
  <si>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</si>
  <si>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</si>
  <si>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</si>
  <si>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</si>
  <si>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</si>
  <si>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</si>
  <si>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</si>
  <si>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</si>
  <si>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</si>
  <si>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</si>
  <si>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</si>
  <si>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</si>
  <si>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</si>
  <si>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</si>
  <si>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</si>
  <si>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</si>
  <si>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</si>
  <si>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</si>
  <si>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</si>
  <si>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</si>
  <si>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</si>
  <si>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</si>
  <si>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</si>
  <si>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</si>
  <si>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</si>
  <si>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</si>
  <si>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</si>
  <si>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</si>
  <si>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</si>
  <si>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</si>
  <si>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</si>
  <si>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</si>
  <si>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</si>
  <si>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</si>
  <si>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</si>
  <si>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</si>
  <si>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</si>
  <si>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</si>
  <si>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</si>
  <si>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</si>
  <si>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</si>
  <si>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</si>
  <si>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</si>
  <si>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</si>
  <si>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</si>
  <si>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</si>
  <si>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</si>
  <si>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</si>
  <si>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</si>
  <si>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</si>
  <si>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</si>
  <si>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</si>
  <si>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</si>
  <si>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</si>
  <si>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</si>
  <si>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</si>
  <si>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</si>
  <si>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</si>
  <si>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</si>
  <si>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</si>
  <si>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</si>
  <si>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</si>
  <si>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</si>
  <si>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</si>
  <si>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</si>
  <si>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</si>
  <si>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</si>
  <si>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</si>
  <si>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</si>
  <si>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</si>
  <si>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</si>
  <si>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</si>
  <si>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</si>
  <si>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</si>
  <si>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</si>
  <si>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</si>
  <si>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</si>
  <si>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</si>
  <si>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</si>
  <si>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</si>
  <si>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</si>
  <si>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</si>
  <si>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</si>
  <si>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</si>
  <si>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</si>
  <si>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</si>
  <si>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</si>
  <si>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</si>
  <si>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</si>
  <si>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</si>
  <si>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</si>
  <si>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</si>
  <si>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</si>
  <si>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</si>
  <si>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</si>
  <si>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</si>
  <si>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</si>
  <si>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</si>
  <si>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</si>
  <si>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</si>
  <si>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</si>
  <si>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</si>
  <si>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</si>
  <si>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</si>
  <si>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</si>
  <si>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</si>
  <si>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</si>
  <si>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</si>
  <si>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</si>
  <si>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</si>
  <si>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</si>
  <si>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</si>
  <si>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</si>
  <si>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</si>
  <si>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</si>
  <si>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</si>
  <si>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</si>
  <si>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</si>
  <si>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</si>
  <si>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</si>
  <si>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</si>
  <si>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</si>
  <si>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</si>
  <si>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</si>
  <si>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</si>
  <si>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</si>
  <si>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</si>
  <si>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</si>
  <si>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</si>
  <si>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</si>
  <si>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</si>
  <si>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</si>
  <si>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</si>
  <si>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</si>
  <si>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</si>
  <si>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</si>
  <si>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</si>
  <si>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</si>
  <si>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</si>
  <si>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</si>
  <si>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</si>
  <si>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</si>
  <si>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</si>
  <si>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</si>
  <si>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</si>
  <si>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</si>
  <si>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</si>
  <si>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</si>
  <si>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</si>
  <si>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</si>
  <si>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</si>
  <si>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</si>
  <si>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</si>
  <si>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</si>
  <si>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</si>
  <si>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</si>
  <si>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</si>
  <si>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</si>
  <si>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</si>
  <si>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</si>
  <si>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</si>
  <si>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</si>
  <si>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</si>
  <si>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</si>
  <si>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</si>
  <si>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</si>
  <si>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</si>
  <si>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</si>
  <si>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</si>
  <si>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</si>
  <si>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</si>
  <si>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</si>
  <si>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</si>
  <si>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</si>
  <si>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</si>
  <si>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</si>
  <si>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</si>
  <si>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</si>
  <si>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</si>
  <si>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</si>
  <si>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</si>
  <si>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</si>
  <si>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</si>
  <si>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</si>
  <si>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</si>
  <si>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</si>
  <si>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</si>
  <si>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</si>
  <si>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</si>
  <si>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</si>
  <si>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</si>
  <si>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</si>
  <si>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</si>
  <si>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</si>
  <si>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</si>
  <si>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</si>
  <si>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</si>
  <si>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</si>
  <si>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</si>
  <si>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</si>
  <si>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</si>
  <si>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</si>
  <si>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</si>
  <si>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</si>
  <si>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</si>
  <si>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</si>
  <si>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</si>
  <si>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</si>
  <si>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</si>
  <si>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</si>
  <si>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</si>
  <si>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</si>
  <si>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</si>
  <si>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</si>
  <si>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</si>
  <si>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</si>
  <si>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</si>
  <si>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</si>
  <si>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</si>
  <si>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</si>
  <si>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</si>
  <si>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</si>
  <si>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</si>
  <si>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</si>
  <si>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</si>
  <si>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</si>
  <si>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</si>
  <si>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</si>
  <si>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</si>
  <si>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</si>
  <si>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</si>
  <si>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</si>
  <si>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</si>
  <si>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</si>
  <si>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</si>
  <si>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</si>
  <si>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</si>
  <si>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</si>
  <si>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</si>
  <si>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</si>
  <si>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</si>
  <si>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</si>
  <si>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</si>
  <si>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</si>
  <si>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</si>
  <si>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</si>
  <si>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</si>
  <si>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</si>
  <si>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</si>
  <si>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</si>
  <si>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</si>
  <si>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</si>
  <si>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</si>
  <si>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</si>
  <si>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</si>
  <si>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</si>
  <si>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</si>
  <si>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</si>
  <si>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</si>
  <si>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</si>
  <si>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</si>
  <si>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</si>
  <si>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</si>
  <si>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</si>
  <si>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</si>
  <si>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</si>
  <si>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</si>
  <si>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</si>
  <si>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</si>
  <si>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</si>
  <si>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</si>
  <si>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</si>
  <si>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</si>
  <si>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</si>
  <si>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</si>
  <si>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</si>
  <si>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</si>
  <si>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</si>
  <si>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</si>
  <si>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</si>
  <si>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</si>
  <si>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</si>
  <si>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</si>
  <si>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</si>
  <si>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</si>
  <si>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</si>
  <si>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</si>
  <si>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</si>
  <si>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</si>
  <si>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</si>
  <si>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</si>
  <si>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</si>
  <si>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</si>
  <si>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</si>
  <si>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</si>
  <si>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</si>
  <si>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</si>
  <si>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</si>
  <si>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</si>
  <si>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</si>
  <si>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</si>
  <si>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</si>
  <si>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</si>
  <si>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</si>
  <si>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</si>
  <si>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</si>
  <si>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</si>
  <si>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</si>
  <si>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</si>
  <si>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</si>
  <si>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</si>
  <si>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</si>
  <si>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</si>
  <si>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</si>
  <si>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</si>
  <si>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</si>
  <si>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</si>
  <si>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</si>
  <si>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</si>
  <si>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</si>
  <si>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</si>
  <si>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</si>
  <si>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</si>
  <si>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</si>
  <si>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</si>
  <si>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</si>
  <si>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</si>
  <si>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</si>
  <si>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</si>
  <si>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</si>
  <si>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</si>
  <si>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</si>
  <si>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</si>
  <si>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</si>
  <si>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</si>
  <si>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</si>
  <si>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</si>
  <si>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</si>
  <si>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</si>
  <si>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</si>
  <si>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</si>
  <si>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</si>
  <si>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</si>
  <si>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</si>
  <si>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</si>
  <si>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</si>
  <si>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</si>
  <si>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</si>
  <si>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</si>
  <si>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</si>
  <si>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</si>
  <si>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</si>
  <si>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</si>
  <si>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</si>
  <si>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</si>
  <si>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</si>
  <si>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</si>
  <si>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</si>
  <si>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</si>
  <si>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</si>
  <si>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</si>
  <si>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</si>
  <si>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</si>
  <si>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</si>
  <si>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</si>
  <si>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</si>
  <si>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</si>
  <si>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</si>
  <si>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</si>
  <si>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</si>
  <si>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</si>
  <si>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</si>
  <si>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</si>
  <si>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</si>
  <si>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</si>
  <si>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</si>
  <si>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</si>
  <si>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</si>
  <si>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</si>
  <si>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</si>
  <si>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</si>
  <si>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</si>
  <si>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</si>
  <si>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</si>
  <si>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</si>
  <si>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</si>
  <si>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</si>
  <si>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</si>
  <si>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</si>
  <si>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</si>
  <si>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</si>
  <si>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</si>
  <si>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</si>
  <si>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</si>
  <si>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</si>
  <si>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</si>
  <si>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</si>
  <si>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</si>
  <si>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</si>
  <si>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</si>
  <si>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</si>
  <si>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</si>
  <si>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</si>
  <si>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</si>
  <si>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</si>
  <si>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</si>
  <si>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</si>
  <si>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</si>
  <si>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</si>
  <si>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</si>
  <si>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</si>
  <si>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</si>
  <si>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</si>
  <si>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</si>
  <si>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</si>
  <si>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</si>
  <si>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</si>
  <si>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</si>
  <si>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</si>
  <si>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</si>
  <si>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</si>
  <si>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</si>
  <si>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</si>
  <si>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</si>
  <si>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</si>
  <si>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</si>
  <si>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</si>
  <si>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</si>
  <si>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</si>
  <si>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</si>
  <si>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</si>
  <si>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</si>
  <si>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</si>
  <si>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</si>
  <si>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</si>
  <si>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</si>
  <si>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</si>
  <si>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</si>
  <si>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</si>
  <si>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</si>
  <si>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</si>
  <si>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</si>
  <si>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</si>
  <si>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</si>
  <si>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</si>
  <si>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</si>
  <si>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</si>
  <si>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</si>
  <si>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</si>
  <si>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</si>
  <si>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</si>
  <si>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</si>
  <si>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</si>
  <si>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</si>
  <si>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</si>
  <si>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</si>
  <si>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</si>
  <si>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</si>
  <si>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</si>
  <si>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</si>
  <si>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</si>
  <si>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</si>
  <si>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</si>
  <si>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</si>
  <si>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</si>
  <si>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</si>
  <si>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</si>
  <si>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</si>
  <si>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</si>
  <si>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</si>
  <si>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</si>
  <si>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</si>
  <si>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</si>
  <si>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</si>
  <si>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</si>
  <si>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</si>
  <si>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</si>
  <si>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</si>
  <si>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</si>
  <si>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</si>
  <si>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</si>
  <si>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</si>
  <si>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</si>
  <si>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</si>
  <si>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</si>
  <si>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</si>
  <si>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</si>
  <si>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</si>
  <si>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</si>
  <si>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</si>
  <si>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</si>
  <si>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</si>
  <si>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</si>
  <si>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</si>
  <si>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</si>
  <si>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</si>
  <si>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</si>
  <si>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</si>
  <si>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</si>
  <si>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</si>
  <si>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</si>
  <si>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</si>
  <si>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</si>
  <si>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</si>
  <si>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</si>
  <si>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</si>
  <si>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</si>
  <si>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</si>
  <si>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</si>
  <si>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</si>
  <si>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</si>
  <si>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</si>
  <si>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</si>
  <si>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</si>
  <si>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</si>
  <si>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</si>
  <si>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</si>
  <si>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</si>
  <si>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</si>
  <si>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</si>
  <si>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</si>
  <si>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</si>
  <si>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</si>
  <si>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</si>
  <si>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</si>
  <si>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</si>
  <si>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</si>
  <si>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</si>
  <si>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</si>
  <si>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</si>
  <si>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</si>
  <si>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</si>
  <si>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</si>
  <si>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</si>
  <si>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</si>
  <si>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</si>
  <si>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</si>
  <si>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</si>
  <si>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</si>
  <si>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</si>
  <si>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</si>
  <si>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</si>
  <si>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</si>
  <si>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</si>
  <si>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</si>
  <si>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</si>
  <si>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</si>
  <si>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</si>
  <si>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</si>
  <si>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</si>
  <si>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</si>
  <si>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</si>
  <si>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</si>
  <si>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</si>
  <si>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</si>
  <si>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</si>
  <si>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</si>
  <si>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</si>
  <si>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</si>
  <si>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</si>
  <si>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</si>
  <si>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</si>
  <si>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</si>
  <si>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</si>
  <si>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</si>
  <si>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</si>
  <si>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</si>
  <si>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</si>
  <si>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</si>
  <si>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</si>
  <si>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</si>
  <si>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</si>
  <si>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</si>
  <si>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</si>
  <si>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</si>
  <si>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</si>
  <si>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</si>
  <si>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</si>
  <si>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</si>
  <si>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</si>
  <si>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</si>
  <si>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</si>
  <si>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</si>
  <si>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</si>
  <si>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</si>
  <si>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</si>
  <si>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</si>
  <si>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</si>
  <si>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</si>
  <si>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</si>
  <si>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</si>
  <si>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</si>
  <si>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</si>
  <si>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</si>
  <si>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</si>
  <si>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</si>
  <si>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</si>
  <si>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</si>
  <si>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</si>
  <si>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</si>
  <si>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</si>
  <si>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</si>
  <si>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</si>
  <si>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</si>
  <si>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</si>
  <si>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</si>
  <si>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</si>
  <si>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</si>
  <si>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</si>
  <si>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</si>
  <si>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</si>
  <si>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</si>
  <si>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</si>
  <si>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</si>
  <si>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</si>
  <si>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</si>
  <si>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</si>
  <si>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</si>
  <si>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</si>
  <si>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</si>
  <si>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</si>
  <si>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</si>
  <si>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</si>
  <si>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</si>
  <si>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</si>
  <si>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</si>
  <si>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</si>
  <si>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</si>
  <si>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</si>
  <si>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</si>
  <si>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</si>
  <si>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</si>
  <si>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</si>
  <si>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</si>
  <si>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</si>
  <si>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</si>
  <si>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</si>
  <si>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</si>
  <si>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</si>
  <si>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</si>
  <si>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</si>
  <si>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</si>
  <si>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</si>
  <si>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</si>
  <si>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</si>
  <si>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</si>
  <si>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</si>
  <si>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</si>
  <si>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</si>
  <si>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</si>
  <si>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</si>
  <si>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</si>
  <si>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</si>
  <si>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</si>
  <si>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</si>
  <si>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</si>
  <si>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</si>
  <si>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</si>
  <si>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</si>
  <si>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</si>
  <si>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</si>
  <si>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</si>
  <si>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</si>
  <si>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</si>
  <si>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</si>
  <si>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</si>
  <si>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</si>
  <si>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</si>
  <si>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</si>
  <si>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</si>
  <si>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</si>
  <si>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</si>
  <si>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</si>
  <si>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</si>
  <si>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</si>
  <si>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</si>
  <si>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</si>
  <si>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</si>
  <si>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</si>
  <si>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</si>
  <si>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</si>
  <si>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</si>
  <si>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</si>
  <si>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</si>
  <si>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</si>
  <si>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</si>
  <si>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</si>
  <si>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</si>
  <si>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</si>
  <si>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</si>
  <si>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</si>
  <si>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</si>
  <si>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</si>
  <si>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</si>
  <si>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</si>
  <si>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</si>
  <si>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</si>
  <si>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</si>
  <si>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</si>
  <si>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</si>
  <si>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</si>
  <si>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</si>
  <si>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</si>
  <si>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</si>
  <si>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</si>
  <si>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</si>
  <si>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</si>
  <si>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</si>
  <si>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</si>
  <si>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</si>
  <si>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</si>
  <si>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</si>
  <si>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</si>
  <si>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</si>
  <si>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</si>
  <si>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</si>
  <si>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</si>
  <si>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</si>
  <si>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</si>
  <si>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</si>
  <si>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</si>
  <si>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</si>
  <si>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</si>
  <si>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</si>
  <si>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</si>
  <si>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</si>
  <si>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</si>
  <si>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</si>
  <si>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</si>
  <si>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</si>
  <si>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</si>
  <si>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</si>
  <si>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</si>
  <si>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</si>
  <si>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</si>
  <si>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</si>
  <si>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</si>
  <si>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</si>
  <si>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</si>
  <si>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</si>
  <si>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</si>
  <si>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</si>
  <si>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</si>
  <si>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</si>
  <si>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</si>
  <si>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</si>
  <si>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</si>
  <si>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</si>
  <si>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</si>
  <si>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</si>
  <si>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</si>
  <si>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</si>
  <si>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</si>
  <si>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</si>
  <si>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</si>
  <si>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</si>
  <si>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</si>
  <si>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</si>
  <si>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</si>
  <si>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</si>
  <si>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</si>
  <si>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</si>
  <si>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</si>
  <si>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</si>
  <si>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</si>
  <si>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</si>
  <si>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</si>
  <si>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</si>
  <si>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</si>
  <si>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</si>
  <si>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</si>
  <si>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</si>
  <si>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</si>
  <si>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</si>
  <si>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</si>
  <si>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</si>
  <si>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</si>
  <si>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</si>
  <si>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</si>
  <si>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</si>
  <si>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</si>
  <si>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</si>
  <si>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</si>
  <si>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</si>
  <si>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</si>
  <si>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</si>
  <si>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</si>
  <si>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</si>
  <si>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</si>
  <si>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</si>
  <si>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</si>
  <si>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</si>
  <si>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</si>
  <si>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</si>
  <si>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</si>
  <si>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</si>
  <si>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</si>
  <si>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</si>
  <si>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</si>
  <si>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</si>
  <si>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</si>
  <si>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</si>
  <si>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</si>
  <si>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</si>
  <si>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</si>
  <si>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</si>
  <si>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</si>
  <si>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</si>
  <si>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</si>
  <si>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</si>
  <si>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</si>
  <si>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</si>
  <si>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</si>
  <si>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</si>
  <si>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</si>
  <si>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</si>
  <si>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</si>
  <si>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</si>
  <si>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</si>
  <si>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</si>
  <si>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</si>
  <si>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</si>
  <si>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</si>
  <si>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</si>
  <si>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</si>
  <si>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</si>
  <si>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</si>
  <si>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</si>
  <si>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</si>
  <si>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</si>
  <si>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</si>
  <si>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</si>
  <si>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</si>
  <si>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</si>
  <si>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</si>
  <si>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</si>
  <si>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</si>
  <si>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</si>
  <si>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</si>
  <si>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</si>
  <si>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</si>
  <si>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</si>
  <si>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</si>
  <si>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</si>
  <si>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</si>
  <si>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</si>
  <si>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</si>
  <si>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</si>
  <si>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</si>
  <si>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</si>
  <si>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</si>
  <si>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</si>
  <si>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</si>
  <si>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</si>
  <si>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</si>
  <si>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</si>
  <si>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</si>
  <si>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</si>
  <si>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</si>
  <si>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</si>
  <si>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</si>
  <si>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</si>
  <si>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</si>
  <si>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</si>
  <si>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</si>
  <si>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</si>
  <si>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</si>
  <si>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</si>
  <si>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</si>
  <si>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</si>
  <si>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</si>
  <si>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</si>
  <si>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</si>
  <si>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</si>
  <si>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</si>
  <si>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</si>
  <si>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</si>
  <si>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</si>
  <si>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</si>
  <si>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</si>
  <si>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</si>
  <si>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</si>
  <si>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</si>
  <si>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</si>
  <si>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</si>
  <si>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</si>
  <si>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</si>
  <si>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</si>
  <si>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</si>
  <si>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</si>
  <si>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</si>
  <si>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</si>
  <si>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</si>
  <si>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</si>
  <si>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</si>
  <si>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</si>
  <si>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</si>
  <si>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</si>
  <si>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</si>
  <si>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</si>
  <si>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</si>
  <si>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</si>
  <si>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</si>
  <si>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</si>
  <si>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</si>
  <si>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</si>
  <si>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</si>
  <si>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</si>
  <si>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</si>
  <si>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</si>
  <si>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</si>
  <si>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</si>
  <si>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</si>
  <si>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</si>
  <si>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</si>
  <si>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</si>
  <si>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</si>
  <si>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</si>
  <si>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</si>
  <si>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</si>
  <si>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</si>
  <si>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</si>
  <si>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</si>
  <si>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</si>
  <si>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</si>
  <si>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</si>
  <si>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</si>
  <si>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</si>
  <si>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</si>
  <si>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</si>
  <si>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</si>
  <si>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</si>
  <si>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</si>
  <si>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</si>
  <si>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</si>
  <si>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</si>
  <si>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</si>
  <si>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</si>
  <si>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</si>
  <si>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</si>
  <si>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</si>
  <si>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</si>
  <si>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</si>
  <si>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</si>
  <si>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</si>
  <si>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</si>
  <si>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</si>
  <si>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</si>
  <si>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</si>
  <si>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</si>
  <si>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</si>
  <si>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</si>
  <si>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</si>
  <si>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</si>
  <si>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</si>
  <si>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</si>
  <si>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</si>
  <si>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</si>
  <si>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</si>
  <si>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</si>
  <si>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</si>
  <si>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</si>
  <si>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</si>
  <si>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</si>
  <si>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</si>
  <si>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</si>
  <si>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</si>
  <si>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</si>
  <si>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</si>
  <si>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</si>
  <si>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</si>
  <si>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</si>
  <si>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</si>
  <si>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</si>
  <si>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</si>
  <si>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</si>
  <si>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</si>
  <si>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</si>
  <si>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</si>
  <si>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</si>
  <si>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</si>
  <si>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</si>
  <si>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</si>
  <si>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</si>
  <si>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</si>
  <si>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</si>
  <si>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</si>
  <si>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</si>
  <si>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</si>
  <si>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</si>
  <si>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</si>
  <si>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</si>
  <si>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</si>
  <si>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</si>
  <si>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</si>
  <si>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</si>
  <si>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</si>
  <si>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</si>
  <si>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</si>
  <si>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</si>
  <si>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</si>
  <si>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</si>
  <si>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</si>
  <si>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</si>
  <si>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</si>
  <si>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</si>
  <si>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</si>
  <si>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</si>
  <si>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</si>
  <si>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</si>
  <si>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</si>
  <si>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</si>
  <si>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</si>
  <si>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</si>
  <si>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</si>
  <si>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</si>
  <si>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</si>
  <si>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</si>
  <si>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</si>
  <si>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</si>
  <si>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</si>
  <si>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</si>
  <si>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</si>
  <si>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</si>
  <si>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</si>
  <si>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</si>
  <si>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</si>
  <si>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</si>
  <si>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</si>
  <si>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</si>
  <si>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</si>
  <si>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</si>
  <si>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</si>
  <si>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</si>
  <si>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</si>
  <si>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</si>
  <si>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</si>
  <si>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</si>
  <si>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</si>
  <si>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</si>
  <si>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</si>
  <si>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</si>
  <si>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</si>
  <si>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</si>
  <si>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</si>
  <si>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</si>
  <si>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</si>
  <si>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</si>
  <si>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</si>
  <si>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</si>
  <si>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</si>
  <si>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</si>
  <si>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</si>
  <si>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</si>
  <si>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</si>
  <si>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</si>
  <si>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</si>
  <si>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</si>
  <si>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</si>
  <si>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</si>
  <si>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</si>
  <si>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</si>
  <si>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</si>
  <si>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</si>
  <si>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</si>
  <si>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</si>
  <si>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</si>
  <si>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</si>
  <si>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</si>
  <si>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</si>
  <si>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</si>
  <si>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</si>
  <si>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</si>
  <si>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</si>
  <si>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</si>
  <si>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</si>
  <si>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</si>
  <si>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</si>
  <si>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</si>
  <si>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</si>
  <si>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</si>
  <si>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</si>
  <si>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</si>
  <si>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</si>
  <si>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</si>
  <si>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</si>
  <si>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</si>
  <si>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</si>
  <si>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</si>
  <si>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</si>
  <si>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</si>
  <si>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</si>
  <si>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</si>
  <si>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</si>
  <si>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</si>
  <si>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</si>
  <si>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</si>
  <si>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</si>
  <si>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</si>
  <si>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</si>
  <si>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</si>
  <si>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</si>
  <si>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</si>
  <si>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</si>
  <si>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</si>
  <si>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</si>
  <si>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</si>
  <si>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</si>
  <si>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</si>
  <si>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</si>
  <si>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</si>
  <si>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</si>
  <si>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</si>
  <si>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</si>
  <si>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</si>
  <si>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</si>
  <si>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</si>
  <si>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</si>
  <si>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</si>
  <si>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</si>
  <si>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</si>
  <si>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</si>
  <si>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</si>
  <si>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</si>
  <si>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</si>
  <si>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</si>
  <si>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</si>
  <si>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</si>
  <si>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</si>
  <si>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</si>
  <si>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</si>
  <si>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</si>
  <si>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</si>
  <si>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</si>
  <si>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</si>
  <si>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</si>
  <si>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</si>
  <si>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</si>
  <si>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</si>
  <si>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</si>
  <si>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</si>
  <si>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</si>
  <si>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</si>
  <si>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</si>
  <si>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</si>
  <si>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</si>
  <si>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</si>
  <si>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</si>
  <si>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</si>
  <si>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</si>
  <si>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</si>
  <si>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</si>
  <si>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</si>
  <si>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</si>
  <si>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</si>
  <si>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</si>
  <si>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</si>
  <si>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</si>
  <si>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</si>
  <si>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</si>
  <si>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</si>
  <si>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</si>
  <si>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</si>
  <si>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</si>
  <si>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</si>
  <si>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</si>
  <si>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</si>
  <si>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</si>
  <si>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</si>
  <si>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</si>
  <si>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</si>
  <si>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</si>
  <si>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</si>
  <si>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</si>
  <si>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</si>
  <si>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</si>
  <si>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</si>
  <si>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</si>
  <si>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</si>
  <si>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</si>
  <si>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</si>
  <si>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</si>
  <si>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</si>
  <si>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</si>
  <si>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</si>
  <si>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</si>
  <si>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</si>
  <si>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</si>
  <si>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</si>
  <si>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</si>
  <si>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</si>
  <si>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</si>
  <si>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</si>
  <si>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</si>
  <si>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</si>
  <si>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</si>
  <si>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</si>
  <si>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</si>
  <si>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</si>
  <si>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</si>
  <si>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</si>
  <si>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</si>
  <si>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</si>
  <si>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</si>
  <si>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</si>
  <si>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</si>
  <si>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</si>
  <si>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</si>
  <si>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</si>
  <si>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</si>
  <si>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</si>
  <si>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</si>
  <si>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</si>
  <si>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</si>
  <si>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</si>
  <si>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</si>
  <si>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</si>
  <si>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</si>
  <si>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</si>
  <si>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</si>
  <si>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</si>
  <si>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</si>
  <si>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</si>
  <si>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</si>
  <si>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</si>
  <si>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</si>
  <si>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</si>
  <si>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</si>
  <si>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</si>
  <si>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</si>
  <si>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</si>
  <si>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</si>
  <si>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</si>
  <si>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</si>
  <si>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</si>
  <si>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</si>
  <si>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</si>
  <si>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</si>
  <si>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</si>
  <si>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</si>
  <si>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</si>
  <si>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</si>
  <si>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</si>
  <si>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</si>
  <si>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</si>
  <si>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</si>
  <si>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</si>
  <si>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</si>
  <si>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</si>
  <si>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</si>
  <si>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</si>
  <si>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</si>
  <si>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</si>
  <si>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</si>
  <si>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</si>
  <si>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</si>
  <si>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</si>
  <si>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</si>
  <si>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</si>
  <si>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</si>
  <si>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</si>
  <si>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</si>
  <si>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</si>
  <si>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</si>
  <si>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</si>
  <si>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</si>
  <si>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</si>
  <si>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</si>
  <si>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</si>
  <si>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</si>
  <si>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</si>
  <si>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</si>
  <si>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</si>
  <si>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</si>
  <si>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</si>
  <si>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</si>
  <si>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</si>
  <si>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</si>
  <si>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</si>
  <si>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</si>
  <si>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</si>
  <si>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</si>
  <si>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</si>
  <si>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</si>
  <si>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</si>
  <si>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</si>
  <si>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</si>
  <si>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</si>
  <si>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</si>
  <si>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</si>
  <si>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</si>
  <si>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</si>
  <si>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</si>
  <si>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</si>
  <si>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</si>
  <si>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</si>
  <si>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</si>
  <si>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</si>
  <si>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</si>
  <si>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</si>
  <si>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</si>
  <si>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</si>
  <si>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</si>
  <si>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</si>
  <si>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</si>
  <si>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</si>
  <si>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</si>
  <si>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</si>
  <si>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</si>
  <si>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</si>
  <si>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</si>
  <si>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</si>
  <si>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</si>
  <si>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</si>
  <si>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</si>
  <si>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</si>
  <si>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</si>
  <si>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</si>
  <si>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</si>
  <si>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</si>
  <si>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</si>
  <si>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</si>
  <si>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</si>
  <si>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</si>
  <si>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</si>
  <si>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</si>
  <si>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</si>
  <si>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</si>
  <si>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</si>
  <si>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</si>
  <si>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</si>
  <si>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</si>
  <si>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</si>
  <si>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</si>
  <si>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</si>
  <si>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</si>
  <si>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</si>
  <si>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</si>
  <si>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</si>
  <si>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</si>
  <si>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</si>
  <si>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</si>
  <si>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</si>
  <si>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</si>
  <si>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</si>
  <si>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</si>
  <si>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</si>
  <si>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</si>
  <si>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</si>
  <si>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</si>
  <si>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</si>
  <si>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</si>
  <si>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</si>
  <si>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</si>
  <si>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</si>
  <si>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</si>
  <si>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</si>
  <si>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</si>
  <si>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</si>
  <si>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</si>
  <si>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</si>
  <si>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</si>
  <si>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</si>
  <si>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</si>
  <si>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</si>
  <si>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</si>
  <si>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</si>
  <si>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</si>
  <si>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</si>
  <si>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</si>
  <si>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</si>
  <si>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</si>
  <si>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</si>
  <si>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</si>
  <si>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</si>
  <si>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</si>
  <si>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</si>
  <si>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</si>
  <si>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</si>
  <si>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</si>
  <si>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</si>
  <si>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</si>
  <si>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</si>
  <si>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</si>
  <si>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</si>
  <si>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</si>
  <si>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</si>
  <si>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</si>
  <si>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</si>
  <si>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</si>
  <si>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</si>
  <si>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</si>
  <si>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</si>
  <si>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</si>
  <si>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</si>
  <si>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</si>
  <si>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</si>
  <si>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</si>
  <si>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</si>
  <si>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</si>
  <si>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</si>
  <si>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</si>
  <si>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</si>
  <si>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</si>
  <si>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</si>
  <si>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</si>
  <si>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</si>
  <si>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</si>
  <si>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</si>
  <si>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</si>
  <si>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</si>
  <si>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</si>
  <si>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</si>
  <si>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</si>
  <si>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</si>
  <si>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</si>
  <si>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</si>
  <si>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</si>
  <si>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</si>
  <si>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</si>
  <si>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</si>
  <si>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</si>
  <si>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</si>
  <si>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</si>
  <si>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</si>
  <si>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</si>
  <si>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</si>
  <si>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</si>
  <si>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</si>
  <si>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</si>
  <si>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</si>
  <si>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</si>
  <si>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</si>
  <si>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</si>
  <si>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</si>
  <si>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</si>
  <si>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</si>
  <si>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</si>
  <si>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</si>
  <si>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</si>
  <si>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</si>
  <si>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</si>
  <si>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</si>
  <si>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</si>
  <si>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</si>
  <si>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</si>
  <si>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</si>
  <si>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</si>
  <si>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</si>
  <si>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</si>
  <si>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</si>
  <si>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</si>
  <si>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</si>
  <si>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</si>
  <si>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</si>
  <si>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</si>
  <si>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</si>
  <si>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</si>
  <si>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</si>
  <si>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</si>
  <si>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</si>
  <si>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</si>
  <si>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</si>
  <si>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</si>
  <si>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</si>
  <si>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</si>
  <si>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</si>
  <si>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</si>
  <si>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</si>
  <si>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</si>
  <si>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</si>
  <si>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</si>
  <si>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</si>
  <si>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</si>
  <si>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</si>
  <si>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</si>
  <si>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</si>
  <si>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</si>
  <si>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</si>
  <si>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</si>
  <si>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</si>
  <si>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</si>
  <si>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</si>
  <si>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</si>
  <si>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</si>
  <si>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</si>
  <si>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</si>
  <si>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</si>
  <si>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</si>
  <si>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</si>
  <si>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</si>
  <si>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</si>
  <si>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</si>
  <si>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</si>
  <si>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</si>
  <si>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</si>
  <si>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</si>
  <si>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</si>
  <si>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</si>
  <si>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</si>
  <si>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</si>
  <si>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</si>
  <si>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</si>
  <si>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</si>
  <si>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</si>
  <si>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</si>
  <si>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</si>
  <si>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</si>
  <si>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</si>
  <si>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</si>
  <si>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</si>
  <si>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</si>
  <si>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</si>
  <si>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</si>
  <si>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</si>
  <si>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</si>
  <si>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</si>
  <si>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</si>
  <si>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</si>
  <si>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</si>
  <si>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</si>
  <si>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</si>
  <si>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</si>
  <si>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</si>
  <si>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</si>
  <si>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</si>
  <si>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</si>
  <si>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</si>
  <si>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</si>
  <si>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</si>
  <si>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</si>
  <si>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</si>
  <si>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</si>
  <si>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</si>
  <si>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</si>
  <si>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</si>
  <si>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</si>
  <si>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</si>
  <si>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</si>
  <si>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</si>
  <si>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</si>
  <si>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</si>
  <si>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</si>
  <si>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</si>
  <si>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</si>
  <si>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</si>
  <si>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</si>
  <si>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</si>
  <si>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</si>
  <si>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</si>
  <si>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</si>
  <si>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</si>
  <si>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</si>
  <si>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</si>
  <si>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</si>
  <si>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</si>
  <si>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</si>
  <si>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</si>
  <si>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</si>
  <si>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</si>
  <si>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</si>
  <si>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</si>
  <si>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</si>
  <si>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</si>
  <si>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</si>
  <si>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</si>
  <si>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</si>
  <si>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</si>
  <si>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</si>
  <si>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</si>
  <si>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</si>
  <si>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</si>
  <si>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</si>
  <si>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</si>
  <si>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</si>
  <si>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</si>
  <si>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</si>
  <si>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</si>
  <si>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</si>
  <si>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</si>
  <si>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</si>
  <si>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</si>
  <si>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</si>
  <si>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</si>
  <si>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</si>
  <si>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</si>
  <si>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</si>
  <si>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</si>
  <si>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</si>
  <si>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</si>
  <si>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</si>
  <si>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</si>
  <si>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</si>
  <si>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</si>
  <si>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</si>
  <si>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</si>
  <si>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</si>
  <si>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</si>
  <si>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</si>
  <si>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</si>
  <si>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</si>
  <si>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</si>
  <si>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</si>
  <si>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</si>
  <si>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</si>
  <si>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</si>
  <si>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</si>
  <si>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</si>
  <si>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</si>
  <si>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</si>
  <si>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</si>
  <si>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</si>
  <si>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</si>
  <si>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</si>
  <si>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</si>
  <si>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</si>
  <si>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</si>
  <si>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</si>
  <si>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</si>
  <si>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</si>
  <si>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</si>
  <si>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</si>
  <si>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</si>
  <si>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</si>
  <si>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</si>
  <si>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</si>
  <si>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</si>
  <si>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</si>
  <si>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</si>
  <si>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</si>
  <si>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</si>
  <si>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</si>
  <si>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</si>
  <si>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</si>
  <si>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</si>
  <si>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</si>
  <si>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</si>
  <si>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</si>
  <si>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</si>
  <si>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</si>
  <si>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</si>
  <si>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</si>
  <si>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</si>
  <si>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</si>
  <si>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</si>
  <si>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</si>
  <si>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</si>
  <si>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</si>
  <si>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</si>
  <si>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</si>
  <si>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</si>
  <si>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</si>
  <si>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</si>
  <si>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</si>
  <si>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</si>
  <si>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</si>
  <si>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</si>
  <si>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</si>
  <si>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</si>
  <si>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</si>
  <si>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</si>
  <si>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</si>
  <si>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</si>
  <si>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</si>
  <si>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</si>
  <si>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</si>
  <si>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</si>
  <si>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</si>
  <si>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</si>
  <si>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</si>
  <si>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</si>
  <si>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</si>
  <si>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</si>
  <si>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</si>
  <si>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</si>
  <si>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</si>
  <si>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</si>
  <si>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</si>
  <si>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</si>
  <si>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</si>
  <si>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</si>
  <si>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</si>
  <si>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</si>
  <si>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</si>
  <si>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</si>
  <si>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</si>
  <si>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</si>
  <si>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</si>
  <si>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</si>
  <si>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</si>
  <si>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</si>
  <si>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</si>
  <si>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</si>
  <si>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</si>
  <si>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</si>
  <si>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</si>
  <si>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</si>
  <si>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</si>
  <si>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</si>
  <si>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</si>
  <si>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</si>
  <si>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</si>
  <si>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</si>
  <si>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</si>
  <si>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</si>
  <si>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</si>
  <si>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</si>
  <si>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</si>
  <si>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</si>
  <si>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</si>
  <si>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</si>
  <si>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</si>
  <si>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</si>
  <si>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</si>
  <si>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</si>
  <si>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</si>
  <si>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</si>
  <si>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</si>
  <si>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</si>
  <si>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</si>
  <si>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</si>
  <si>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</si>
  <si>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</si>
  <si>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</si>
  <si>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</si>
  <si>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</si>
  <si>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</si>
  <si>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</si>
  <si>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</si>
  <si>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</si>
  <si>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</si>
  <si>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</si>
  <si>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</si>
  <si>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</si>
  <si>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</si>
  <si>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</si>
  <si>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</si>
  <si>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</si>
  <si>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</si>
  <si>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</si>
  <si>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</si>
  <si>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</si>
  <si>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</si>
  <si>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</si>
  <si>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</si>
  <si>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</si>
  <si>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</si>
  <si>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</si>
  <si>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</si>
  <si>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</si>
  <si>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</si>
  <si>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</si>
  <si>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</si>
  <si>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</si>
  <si>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</si>
  <si>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</si>
  <si>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</si>
  <si>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</si>
  <si>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</si>
  <si>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</si>
  <si>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</si>
  <si>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</si>
  <si>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</si>
  <si>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</si>
  <si>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</si>
  <si>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</si>
  <si>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</si>
  <si>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</si>
  <si>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</si>
  <si>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</si>
  <si>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</si>
  <si>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</si>
  <si>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</si>
  <si>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</si>
  <si>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</si>
  <si>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</si>
  <si>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</si>
  <si>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</si>
  <si>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</si>
  <si>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</si>
  <si>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</si>
  <si>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</si>
  <si>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</si>
  <si>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</si>
  <si>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</si>
  <si>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</si>
  <si>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</si>
  <si>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</si>
  <si>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</si>
  <si>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</si>
  <si>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</si>
  <si>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</si>
  <si>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</si>
  <si>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</si>
  <si>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</si>
  <si>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</si>
  <si>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</si>
  <si>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</si>
  <si>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</si>
  <si>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</si>
  <si>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</si>
  <si>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</si>
  <si>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</si>
  <si>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</si>
  <si>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</si>
  <si>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</si>
  <si>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</si>
  <si>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</si>
  <si>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</si>
  <si>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</si>
  <si>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</si>
  <si>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</si>
  <si>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</si>
  <si>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</si>
  <si>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</si>
  <si>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</si>
  <si>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</si>
  <si>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</si>
  <si>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</si>
  <si>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</si>
  <si>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</si>
  <si>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</si>
  <si>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</si>
  <si>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</si>
  <si>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</si>
  <si>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</si>
  <si>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</si>
  <si>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</si>
  <si>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</si>
  <si>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</si>
  <si>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</si>
  <si>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</si>
  <si>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</si>
  <si>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</si>
  <si>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</si>
  <si>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</si>
  <si>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</si>
  <si>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</si>
  <si>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</si>
  <si>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</si>
  <si>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</si>
  <si>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</si>
  <si>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</si>
  <si>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</si>
  <si>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</si>
  <si>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</si>
  <si>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</si>
  <si>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</si>
  <si>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</si>
  <si>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</si>
  <si>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</si>
  <si>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</si>
  <si>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</si>
  <si>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</si>
  <si>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</si>
  <si>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</si>
  <si>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</si>
  <si>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</si>
  <si>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</si>
  <si>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</si>
  <si>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</si>
  <si>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</si>
  <si>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</si>
  <si>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</si>
  <si>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</si>
  <si>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</si>
  <si>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</si>
  <si>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</si>
  <si>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</si>
  <si>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</si>
  <si>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</si>
  <si>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</si>
  <si>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</si>
  <si>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</si>
  <si>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</si>
  <si>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</si>
  <si>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</si>
  <si>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</si>
  <si>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</si>
  <si>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</si>
  <si>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</si>
  <si>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</si>
  <si>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</si>
  <si>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</si>
  <si>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</si>
  <si>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</si>
  <si>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</si>
  <si>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</si>
  <si>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</si>
  <si>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</si>
  <si>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</si>
  <si>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</si>
  <si>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</si>
  <si>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</si>
  <si>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</si>
  <si>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</si>
  <si>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</si>
  <si>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</si>
  <si>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</si>
  <si>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</si>
  <si>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</si>
  <si>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</si>
  <si>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</si>
  <si>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</si>
  <si>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</si>
  <si>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</si>
  <si>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</si>
  <si>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</si>
  <si>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</si>
  <si>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</si>
  <si>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</si>
  <si>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</si>
  <si>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</si>
  <si>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</si>
  <si>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</si>
  <si>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</si>
  <si>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</si>
  <si>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</si>
  <si>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</si>
  <si>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</si>
  <si>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</si>
  <si>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</si>
  <si>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</si>
  <si>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</si>
  <si>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</si>
  <si>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</si>
  <si>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</si>
  <si>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</si>
  <si>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</si>
  <si>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</si>
  <si>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</si>
  <si>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</si>
  <si>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</si>
  <si>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</si>
  <si>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</si>
  <si>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</si>
  <si>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</si>
  <si>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</si>
  <si>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</si>
  <si>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</si>
  <si>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</si>
  <si>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</si>
  <si>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</si>
  <si>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</si>
  <si>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</si>
  <si>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</si>
  <si>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</si>
  <si>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</si>
  <si>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</si>
  <si>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</si>
  <si>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</si>
  <si>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</si>
  <si>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</si>
  <si>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</si>
  <si>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</si>
  <si>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</si>
  <si>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</si>
  <si>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</si>
  <si>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</si>
  <si>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</si>
  <si>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</si>
  <si>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</si>
  <si>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</si>
  <si>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</si>
  <si>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</si>
  <si>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</si>
  <si>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</si>
  <si>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</si>
  <si>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</si>
  <si>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</si>
  <si>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</si>
  <si>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</si>
  <si>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</si>
  <si>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</si>
  <si>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</si>
  <si>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</si>
  <si>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</si>
  <si>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</si>
  <si>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</si>
  <si>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</si>
  <si>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</si>
  <si>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</si>
  <si>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</si>
  <si>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</si>
  <si>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</si>
  <si>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</si>
  <si>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</si>
  <si>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</si>
  <si>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</si>
  <si>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</si>
  <si>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</si>
  <si>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</si>
  <si>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</si>
  <si>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</si>
  <si>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</si>
  <si>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</si>
  <si>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</si>
  <si>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</si>
  <si>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</si>
  <si>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</si>
  <si>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</si>
  <si>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</si>
  <si>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</si>
  <si>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</si>
  <si>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</si>
  <si>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</si>
  <si>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</si>
  <si>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</si>
  <si>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</si>
  <si>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</si>
  <si>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</si>
  <si>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</si>
  <si>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</si>
  <si>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</si>
  <si>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</si>
  <si>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</si>
  <si>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</si>
  <si>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</si>
  <si>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</si>
  <si>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</si>
  <si>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</si>
  <si>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</si>
  <si>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</si>
  <si>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</si>
  <si>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</si>
  <si>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</si>
  <si>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</si>
  <si>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</si>
  <si>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</si>
  <si>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</si>
  <si>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</si>
  <si>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</si>
  <si>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</si>
  <si>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</si>
  <si>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</si>
  <si>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</si>
  <si>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</si>
  <si>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</si>
  <si>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</si>
  <si>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</si>
  <si>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</si>
  <si>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</si>
  <si>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</si>
  <si>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</si>
  <si>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</si>
  <si>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</si>
  <si>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</si>
  <si>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</si>
  <si>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</si>
  <si>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</si>
  <si>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</si>
  <si>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</si>
  <si>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</si>
  <si>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</si>
  <si>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</si>
  <si>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</si>
  <si>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</si>
  <si>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</si>
  <si>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</si>
  <si>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</si>
  <si>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</si>
  <si>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</si>
  <si>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</si>
  <si>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</si>
  <si>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</si>
  <si>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</si>
  <si>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</si>
  <si>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</si>
  <si>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</si>
  <si>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</si>
  <si>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</si>
  <si>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</si>
  <si>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</si>
  <si>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</si>
  <si>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</si>
  <si>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</si>
  <si>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</si>
  <si>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</si>
  <si>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</si>
  <si>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</si>
  <si>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</si>
  <si>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</si>
  <si>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</si>
  <si>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</si>
  <si>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</si>
  <si>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</si>
  <si>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</si>
  <si>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</si>
  <si>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</si>
  <si>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</si>
  <si>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</si>
  <si>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</si>
  <si>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</si>
  <si>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</si>
  <si>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</si>
  <si>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</si>
  <si>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</si>
  <si>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</si>
  <si>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</si>
  <si>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</si>
  <si>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</si>
  <si>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</si>
  <si>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</si>
  <si>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</si>
  <si>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</si>
  <si>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</si>
  <si>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</si>
  <si>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</si>
  <si>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</si>
  <si>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</si>
  <si>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</si>
  <si>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</si>
  <si>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</si>
  <si>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</si>
  <si>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</si>
  <si>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</si>
  <si>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</si>
  <si>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</si>
  <si>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</si>
  <si>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</si>
  <si>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</si>
  <si>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</si>
  <si>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</si>
  <si>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</si>
  <si>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</si>
  <si>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</si>
  <si>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</si>
  <si>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</si>
  <si>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</si>
  <si>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</si>
  <si>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</si>
  <si>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</si>
  <si>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</si>
  <si>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</si>
  <si>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</si>
  <si>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</si>
  <si>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</si>
  <si>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</si>
  <si>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</si>
  <si>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</si>
  <si>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</si>
  <si>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</si>
  <si>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</si>
  <si>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</si>
  <si>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</si>
  <si>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</si>
  <si>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</si>
  <si>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</si>
  <si>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</si>
  <si>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</si>
  <si>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</si>
  <si>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</si>
  <si>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</si>
  <si>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</si>
  <si>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</si>
  <si>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</si>
  <si>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</si>
  <si>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</si>
  <si>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</si>
  <si>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</si>
  <si>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</si>
  <si>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</si>
  <si>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</si>
  <si>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</si>
  <si>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</si>
  <si>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</si>
  <si>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</si>
  <si>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</si>
  <si>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</si>
  <si>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</si>
  <si>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</si>
  <si>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</si>
  <si>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</si>
  <si>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</si>
  <si>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</si>
  <si>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</si>
  <si>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</si>
  <si>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</si>
  <si>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</si>
  <si>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</si>
  <si>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</si>
  <si>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</si>
  <si>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</si>
  <si>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</si>
  <si>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</si>
  <si>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</si>
  <si>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</si>
  <si>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</si>
  <si>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</si>
  <si>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</si>
  <si>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</si>
  <si>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</si>
  <si>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</si>
  <si>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</si>
  <si>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</si>
  <si>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</si>
  <si>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</si>
  <si>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</si>
  <si>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</si>
  <si>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</si>
  <si>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</si>
  <si>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</si>
  <si>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</si>
  <si>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</si>
  <si>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</si>
  <si>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</si>
  <si>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</si>
  <si>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</si>
  <si>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</si>
  <si>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</si>
  <si>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</si>
  <si>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</si>
  <si>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</si>
  <si>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</si>
  <si>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</si>
  <si>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</si>
  <si>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</si>
  <si>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</si>
  <si>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</si>
  <si>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</si>
  <si>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</si>
  <si>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</si>
  <si>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</si>
  <si>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</si>
  <si>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</si>
  <si>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</si>
  <si>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</si>
  <si>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</si>
  <si>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</si>
  <si>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</si>
  <si>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</si>
  <si>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</si>
  <si>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</si>
  <si>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</si>
  <si>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</si>
  <si>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</si>
  <si>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</si>
  <si>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</si>
  <si>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</si>
  <si>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</si>
  <si>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</si>
  <si>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</si>
  <si>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</si>
  <si>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</si>
  <si>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</si>
  <si>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</si>
  <si>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</si>
  <si>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</si>
  <si>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</si>
  <si>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</si>
  <si>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</si>
  <si>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</si>
  <si>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</si>
  <si>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</si>
  <si>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</si>
  <si>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</si>
  <si>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</si>
  <si>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</si>
  <si>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</si>
  <si>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</si>
  <si>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</si>
  <si>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</si>
  <si>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</si>
  <si>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</si>
  <si>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</si>
  <si>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</si>
  <si>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</si>
  <si>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</si>
  <si>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</si>
  <si>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</si>
  <si>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</si>
  <si>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</si>
  <si>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</si>
  <si>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</si>
  <si>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</si>
  <si>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</si>
  <si>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</si>
  <si>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</si>
  <si>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</si>
  <si>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</si>
  <si>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</si>
  <si>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</si>
  <si>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</si>
  <si>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</si>
  <si>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</si>
  <si>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</si>
  <si>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</si>
  <si>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</si>
  <si>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</si>
  <si>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</si>
  <si>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</si>
  <si>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</si>
  <si>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</si>
  <si>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</si>
  <si>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</si>
  <si>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</si>
  <si>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</si>
  <si>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</si>
  <si>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</si>
  <si>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</si>
  <si>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</si>
  <si>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</si>
  <si>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</si>
  <si>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</si>
  <si>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</si>
  <si>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</si>
  <si>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</si>
  <si>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</si>
  <si>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</si>
  <si>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</si>
  <si>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</si>
  <si>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</si>
  <si>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</si>
  <si>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</si>
  <si>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</si>
  <si>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</si>
  <si>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</si>
  <si>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</si>
  <si>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</si>
  <si>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</si>
  <si>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</si>
  <si>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</si>
  <si>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</si>
  <si>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</si>
  <si>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</si>
  <si>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</si>
  <si>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</si>
  <si>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</si>
  <si>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</si>
  <si>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</si>
  <si>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</si>
  <si>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</si>
  <si>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</si>
  <si>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</si>
  <si>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</si>
  <si>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</si>
  <si>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</si>
  <si>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</si>
  <si>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</si>
  <si>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</si>
  <si>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</si>
  <si>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</si>
  <si>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</si>
  <si>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</si>
  <si>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</si>
  <si>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</si>
  <si>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</si>
  <si>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</si>
  <si>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</si>
  <si>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</si>
  <si>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</si>
  <si>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</si>
  <si>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</si>
  <si>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</si>
  <si>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</si>
  <si>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</si>
  <si>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</si>
  <si>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</si>
  <si>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</si>
  <si>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</si>
  <si>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</si>
  <si>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</si>
  <si>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</si>
  <si>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</si>
  <si>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</si>
  <si>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</si>
  <si>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</si>
  <si>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</si>
  <si>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</si>
  <si>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</si>
  <si>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</si>
  <si>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</si>
  <si>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</si>
  <si>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</si>
  <si>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</si>
  <si>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</si>
  <si>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</si>
  <si>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</si>
  <si>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</si>
  <si>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</si>
  <si>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</si>
  <si>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</si>
  <si>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</si>
  <si>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</si>
  <si>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</si>
  <si>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</si>
  <si>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</si>
  <si>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</si>
  <si>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</si>
  <si>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</si>
  <si>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</si>
  <si>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</si>
  <si>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</si>
  <si>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</si>
  <si>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</si>
  <si>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</si>
  <si>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</si>
  <si>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</si>
  <si>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</si>
  <si>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</si>
  <si>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</si>
  <si>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</si>
  <si>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</si>
  <si>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</si>
  <si>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</si>
  <si>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</si>
  <si>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</si>
  <si>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</si>
  <si>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</si>
  <si>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</si>
  <si>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</si>
  <si>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</si>
  <si>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</si>
  <si>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</si>
  <si>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</si>
  <si>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</si>
  <si>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</si>
  <si>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</si>
  <si>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</si>
  <si>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</si>
  <si>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</si>
  <si>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</si>
  <si>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</si>
  <si>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</si>
  <si>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</si>
  <si>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</si>
  <si>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</si>
  <si>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</si>
  <si>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</si>
  <si>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</si>
  <si>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</si>
  <si>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</si>
  <si>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</si>
  <si>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</si>
  <si>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</si>
  <si>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</si>
  <si>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</si>
  <si>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</si>
  <si>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</si>
  <si>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</si>
  <si>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</si>
  <si>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</si>
  <si>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</si>
  <si>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</si>
  <si>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</si>
  <si>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</si>
  <si>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</si>
  <si>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</si>
  <si>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</si>
  <si>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</si>
  <si>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</si>
  <si>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</si>
  <si>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</si>
  <si>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</si>
  <si>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</si>
  <si>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</si>
  <si>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</si>
  <si>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</si>
  <si>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</si>
  <si>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</si>
  <si>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</si>
  <si>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</si>
  <si>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</si>
  <si>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</si>
  <si>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</si>
  <si>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</si>
  <si>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</si>
  <si>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</si>
  <si>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</si>
  <si>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</si>
  <si>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</si>
  <si>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</si>
  <si>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</si>
  <si>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</si>
  <si>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</si>
  <si>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</si>
  <si>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</si>
  <si>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</si>
  <si>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</si>
  <si>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</si>
  <si>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</si>
  <si>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</si>
  <si>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</si>
  <si>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</si>
  <si>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</si>
  <si>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</si>
  <si>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</si>
  <si>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</si>
  <si>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</si>
  <si>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</si>
  <si>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</si>
  <si>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</si>
  <si>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</si>
  <si>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</si>
  <si>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</si>
  <si>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</si>
  <si>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</si>
  <si>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</si>
  <si>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</si>
  <si>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</si>
  <si>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</si>
  <si>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</si>
  <si>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</si>
  <si>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</si>
  <si>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</si>
  <si>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</si>
  <si>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</si>
  <si>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</si>
  <si>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</si>
  <si>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</si>
  <si>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</si>
  <si>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</si>
  <si>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</si>
  <si>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</si>
  <si>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</si>
  <si>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</si>
  <si>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</si>
  <si>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</si>
  <si>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</si>
  <si>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</si>
  <si>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</si>
  <si>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</si>
  <si>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</si>
  <si>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</si>
  <si>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</si>
  <si>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</si>
  <si>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</si>
  <si>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</si>
  <si>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</si>
  <si>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</si>
  <si>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</si>
  <si>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</si>
  <si>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</si>
  <si>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</si>
  <si>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</si>
  <si>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</si>
  <si>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</si>
  <si>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</si>
  <si>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</si>
  <si>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</si>
  <si>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</si>
  <si>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</si>
  <si>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</si>
  <si>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</si>
  <si>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</si>
  <si>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</si>
  <si>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</si>
  <si>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</si>
  <si>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</si>
  <si>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</si>
  <si>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</si>
  <si>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</si>
  <si>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</si>
  <si>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</si>
  <si>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</si>
  <si>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</si>
  <si>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</si>
  <si>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</si>
  <si>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</si>
  <si>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</si>
  <si>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</si>
  <si>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</si>
  <si>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</si>
  <si>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</si>
  <si>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</si>
  <si>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</si>
  <si>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</si>
  <si>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</si>
  <si>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</si>
  <si>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</si>
  <si>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</si>
  <si>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</si>
  <si>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</si>
  <si>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</si>
  <si>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</si>
  <si>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</si>
  <si>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</si>
  <si>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</si>
  <si>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</si>
  <si>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</si>
  <si>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</si>
  <si>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</si>
  <si>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</si>
  <si>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</si>
  <si>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</si>
  <si>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</si>
  <si>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</si>
  <si>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</si>
  <si>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</si>
  <si>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</si>
  <si>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</si>
  <si>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</si>
  <si>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</si>
  <si>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</si>
  <si>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</si>
  <si>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</si>
  <si>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</si>
  <si>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</si>
  <si>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</si>
  <si>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</si>
  <si>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</si>
  <si>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</si>
  <si>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</si>
  <si>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</si>
  <si>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</si>
  <si>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</si>
  <si>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</si>
  <si>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</si>
  <si>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</si>
  <si>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</si>
  <si>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</si>
  <si>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</si>
  <si>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</si>
  <si>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</si>
  <si>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</si>
  <si>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</si>
  <si>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</si>
  <si>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</si>
  <si>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</si>
  <si>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</si>
  <si>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</si>
  <si>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</si>
  <si>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</si>
  <si>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</si>
  <si>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</si>
  <si>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</si>
  <si>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</si>
  <si>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</si>
  <si>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</si>
  <si>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</si>
  <si>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</si>
  <si>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</si>
  <si>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</si>
  <si>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</si>
  <si>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</si>
  <si>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</si>
  <si>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</si>
  <si>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</si>
  <si>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</si>
  <si>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</si>
  <si>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</si>
  <si>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</si>
  <si>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</si>
  <si>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</si>
  <si>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</si>
  <si>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</si>
  <si>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</si>
  <si>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</si>
  <si>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</si>
  <si>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</si>
  <si>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</si>
  <si>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</si>
  <si>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</si>
  <si>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</si>
  <si>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</si>
  <si>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</si>
  <si>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</si>
  <si>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</si>
  <si>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</si>
  <si>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</si>
  <si>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</si>
  <si>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</si>
  <si>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</si>
  <si>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</si>
  <si>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</si>
  <si>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</si>
  <si>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</si>
  <si>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</si>
  <si>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</si>
  <si>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</si>
  <si>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</si>
  <si>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</si>
  <si>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</si>
  <si>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</si>
  <si>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</si>
  <si>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</si>
  <si>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</si>
  <si>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</si>
  <si>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</si>
  <si>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</si>
  <si>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</si>
  <si>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</si>
  <si>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</si>
  <si>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</si>
  <si>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</si>
  <si>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</si>
  <si>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</si>
  <si>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</si>
  <si>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</si>
  <si>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</si>
  <si>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</si>
  <si>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</si>
  <si>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</si>
  <si>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</si>
  <si>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</si>
  <si>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</si>
  <si>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</si>
  <si>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</si>
  <si>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</si>
  <si>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</si>
  <si>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</si>
  <si>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</si>
  <si>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</si>
  <si>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</si>
  <si>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</si>
  <si>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</si>
  <si>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</si>
  <si>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</si>
  <si>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</si>
  <si>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</si>
  <si>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</si>
  <si>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</si>
  <si>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</si>
  <si>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</si>
  <si>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</si>
  <si>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</si>
  <si>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</si>
  <si>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</si>
  <si>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</si>
  <si>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</si>
  <si>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</si>
  <si>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</si>
  <si>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</si>
  <si>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</si>
  <si>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</si>
  <si>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</si>
  <si>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</si>
  <si>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</si>
  <si>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</si>
  <si>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</si>
  <si>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</si>
  <si>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</si>
  <si>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</si>
  <si>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</si>
  <si>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</si>
  <si>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</si>
  <si>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</si>
  <si>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</si>
  <si>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</si>
  <si>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</si>
  <si>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</si>
  <si>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</si>
  <si>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</si>
  <si>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</si>
  <si>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</si>
  <si>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</si>
  <si>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</si>
  <si>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</si>
  <si>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</si>
  <si>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</si>
  <si>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</si>
  <si>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</si>
  <si>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</si>
  <si>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</si>
  <si>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</si>
  <si>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</si>
  <si>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</si>
  <si>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</si>
  <si>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</si>
  <si>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</si>
  <si>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</si>
  <si>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</si>
  <si>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</si>
  <si>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</si>
  <si>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</si>
  <si>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</si>
  <si>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</si>
  <si>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</si>
  <si>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</si>
  <si>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</si>
  <si>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</si>
  <si>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</si>
  <si>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</si>
  <si>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</si>
  <si>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</si>
  <si>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</si>
  <si>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</si>
  <si>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</si>
  <si>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</si>
  <si>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</si>
  <si>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</si>
  <si>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</si>
  <si>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</si>
  <si>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</si>
  <si>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</si>
  <si>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</si>
  <si>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</si>
  <si>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</si>
  <si>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</si>
  <si>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</si>
  <si>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</si>
  <si>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</si>
  <si>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</si>
  <si>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</si>
  <si>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</si>
  <si>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</si>
  <si>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</si>
  <si>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</si>
  <si>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</si>
  <si>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</si>
  <si>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</si>
  <si>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</si>
  <si>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</si>
  <si>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</si>
  <si>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</si>
  <si>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</si>
  <si>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</si>
  <si>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</si>
  <si>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</si>
  <si>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</si>
  <si>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</si>
  <si>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</si>
  <si>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</si>
  <si>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</si>
  <si>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</si>
  <si>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</si>
  <si>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</si>
  <si>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</si>
  <si>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</si>
  <si>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</si>
  <si>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</si>
  <si>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</si>
  <si>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</si>
  <si>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</si>
  <si>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</si>
  <si>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</si>
  <si>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</si>
  <si>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</si>
  <si>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</si>
  <si>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</si>
  <si>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</si>
  <si>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</si>
  <si>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</si>
  <si>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</si>
  <si>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</si>
  <si>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</si>
  <si>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</si>
  <si>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</si>
  <si>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</si>
  <si>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</si>
  <si>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</si>
  <si>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</si>
  <si>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</si>
  <si>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</si>
  <si>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</si>
  <si>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</si>
  <si>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</si>
  <si>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</si>
  <si>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</si>
  <si>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</si>
  <si>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</si>
  <si>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</si>
  <si>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</si>
  <si>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</si>
  <si>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</si>
  <si>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</si>
  <si>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</si>
  <si>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</si>
  <si>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</si>
  <si>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</si>
  <si>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</si>
  <si>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</si>
  <si>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</si>
  <si>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</si>
  <si>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</si>
  <si>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</si>
  <si>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</si>
  <si>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</si>
  <si>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</si>
  <si>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</si>
  <si>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</si>
  <si>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</si>
  <si>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</si>
  <si>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</si>
  <si>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</si>
  <si>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</si>
  <si>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</si>
  <si>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</si>
  <si>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</si>
  <si>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</si>
  <si>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</si>
  <si>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</si>
  <si>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</si>
  <si>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</si>
  <si>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</si>
  <si>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</si>
  <si>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</si>
  <si>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</si>
  <si>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</si>
  <si>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</si>
  <si>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</si>
  <si>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</si>
  <si>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</si>
  <si>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</si>
  <si>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</si>
  <si>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</si>
  <si>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</si>
  <si>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</si>
  <si>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</si>
  <si>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</si>
  <si>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</si>
  <si>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</si>
  <si>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</si>
  <si>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</si>
  <si>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</si>
  <si>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</si>
  <si>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</si>
  <si>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</si>
  <si>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</si>
  <si>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</si>
  <si>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</si>
  <si>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</si>
  <si>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</si>
  <si>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</si>
  <si>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</si>
  <si>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</si>
  <si>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</si>
  <si>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</si>
  <si>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</si>
  <si>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</si>
  <si>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</si>
  <si>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</si>
  <si>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</si>
  <si>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</si>
  <si>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</si>
  <si>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</si>
  <si>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</si>
  <si>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</si>
  <si>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</si>
  <si>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</si>
  <si>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</si>
  <si>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</si>
  <si>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</si>
  <si>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</si>
  <si>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</si>
  <si>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</si>
  <si>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</si>
  <si>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</si>
  <si>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</si>
  <si>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</si>
  <si>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</si>
  <si>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</si>
  <si>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</si>
  <si>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</si>
  <si>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</si>
  <si>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</si>
  <si>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</si>
  <si>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</si>
  <si>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</si>
  <si>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</si>
  <si>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</si>
  <si>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</si>
  <si>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</si>
  <si>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</si>
  <si>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</si>
  <si>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</si>
  <si>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</si>
  <si>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</si>
  <si>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</si>
  <si>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</si>
  <si>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</si>
  <si>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</si>
  <si>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</si>
  <si>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</si>
  <si>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</si>
  <si>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</si>
  <si>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</si>
  <si>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</si>
  <si>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</si>
  <si>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</si>
  <si>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</si>
  <si>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</si>
  <si>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</si>
  <si>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</si>
  <si>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</si>
  <si>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</si>
  <si>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</si>
  <si>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</si>
  <si>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</si>
  <si>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</si>
  <si>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</si>
  <si>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</si>
  <si>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</si>
  <si>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</si>
  <si>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</si>
  <si>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</si>
  <si>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</si>
  <si>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</si>
  <si>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</si>
  <si>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</si>
  <si>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</si>
  <si>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</si>
  <si>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</si>
  <si>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</si>
  <si>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</si>
  <si>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</si>
  <si>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</si>
  <si>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</si>
  <si>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</si>
  <si>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</si>
  <si>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</si>
  <si>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</si>
  <si>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</si>
  <si>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</si>
  <si>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</si>
  <si>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</si>
  <si>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</si>
  <si>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</si>
  <si>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</si>
  <si>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</si>
  <si>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</si>
  <si>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</si>
  <si>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</si>
  <si>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</si>
  <si>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</si>
  <si>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</si>
  <si>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</si>
  <si>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</si>
  <si>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</si>
  <si>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</si>
  <si>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</si>
  <si>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</si>
  <si>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</si>
  <si>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</si>
  <si>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</si>
  <si>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</si>
  <si>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</si>
  <si>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</si>
  <si>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</si>
  <si>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</si>
  <si>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</si>
  <si>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</si>
  <si>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</si>
  <si>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</si>
  <si>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</si>
  <si>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</si>
  <si>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</si>
  <si>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</si>
  <si>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</si>
  <si>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</si>
  <si>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</si>
  <si>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</si>
  <si>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</si>
  <si>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</si>
  <si>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</si>
  <si>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</si>
  <si>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</si>
  <si>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</si>
  <si>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</si>
  <si>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</si>
  <si>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</si>
  <si>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</si>
  <si>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</si>
  <si>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</si>
  <si>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</si>
  <si>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</si>
  <si>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</si>
  <si>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</si>
  <si>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</si>
  <si>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</si>
  <si>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</si>
  <si>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</si>
  <si>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</si>
  <si>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</si>
  <si>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</si>
  <si>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</si>
  <si>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</si>
  <si>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</si>
  <si>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</si>
  <si>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</si>
  <si>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</si>
  <si>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</si>
  <si>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</si>
  <si>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</si>
  <si>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</si>
  <si>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</si>
  <si>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</si>
  <si>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</si>
  <si>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</si>
  <si>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</si>
  <si>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</si>
  <si>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</si>
  <si>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</si>
  <si>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</si>
  <si>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</si>
  <si>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</si>
  <si>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</si>
  <si>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</si>
  <si>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</si>
  <si>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</si>
  <si>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</si>
  <si>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</si>
  <si>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</si>
  <si>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</si>
  <si>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</si>
  <si>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</si>
  <si>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</si>
  <si>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</si>
  <si>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</si>
  <si>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</si>
  <si>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</si>
  <si>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</si>
  <si>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</si>
  <si>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</si>
  <si>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</si>
  <si>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</si>
  <si>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</si>
  <si>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</si>
  <si>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</si>
  <si>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</si>
  <si>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</si>
  <si>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</si>
  <si>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</si>
  <si>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</si>
  <si>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</si>
  <si>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</si>
  <si>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</si>
  <si>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</si>
  <si>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</si>
  <si>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</si>
  <si>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</si>
  <si>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</si>
  <si>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</si>
  <si>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</si>
  <si>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</si>
  <si>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</si>
  <si>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</si>
  <si>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</si>
  <si>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</si>
  <si>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</si>
  <si>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</si>
  <si>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</si>
  <si>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</si>
  <si>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</si>
  <si>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</si>
  <si>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</si>
  <si>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</si>
  <si>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</si>
  <si>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</si>
  <si>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</si>
  <si>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</si>
  <si>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</si>
  <si>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</si>
  <si>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</si>
  <si>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</si>
  <si>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</si>
  <si>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</si>
  <si>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</si>
  <si>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</si>
  <si>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</si>
  <si>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</si>
  <si>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</si>
  <si>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</si>
  <si>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</si>
  <si>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</si>
  <si>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</si>
  <si>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</si>
  <si>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</si>
  <si>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</si>
  <si>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</si>
  <si>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</si>
  <si>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</si>
  <si>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</si>
  <si>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</si>
  <si>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</si>
  <si>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</si>
  <si>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</si>
  <si>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</si>
  <si>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</si>
  <si>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</si>
  <si>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</si>
  <si>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</si>
  <si>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</si>
  <si>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</si>
  <si>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</si>
  <si>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</si>
  <si>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</si>
  <si>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</si>
  <si>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</si>
  <si>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</si>
  <si>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</si>
  <si>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</si>
  <si>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</si>
  <si>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</si>
  <si>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</si>
  <si>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</si>
  <si>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</si>
  <si>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</si>
  <si>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</si>
  <si>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</si>
  <si>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</si>
  <si>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</si>
  <si>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</si>
  <si>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</si>
  <si>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</si>
  <si>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</si>
  <si>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</si>
  <si>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</si>
  <si>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</si>
  <si>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</si>
  <si>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</si>
  <si>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</si>
  <si>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</si>
  <si>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</si>
  <si>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</si>
  <si>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</si>
  <si>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</si>
  <si>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</si>
  <si>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</si>
  <si>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</si>
  <si>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</si>
  <si>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</si>
  <si>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</si>
  <si>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</si>
  <si>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</si>
  <si>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</si>
  <si>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</si>
  <si>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</si>
  <si>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</si>
  <si>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</si>
  <si>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</si>
  <si>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</si>
  <si>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</si>
  <si>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</si>
  <si>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</si>
  <si>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</si>
  <si>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</si>
  <si>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</si>
  <si>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</si>
  <si>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</si>
  <si>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</si>
  <si>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</si>
  <si>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</si>
  <si>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</si>
  <si>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</si>
  <si>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</si>
  <si>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</si>
  <si>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</si>
  <si>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</si>
  <si>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</si>
  <si>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</si>
  <si>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</si>
  <si>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</si>
  <si>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</si>
  <si>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</si>
  <si>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</si>
  <si>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</si>
  <si>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</si>
  <si>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</si>
  <si>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</si>
  <si>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</si>
  <si>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</si>
  <si>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</si>
  <si>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</si>
  <si>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</si>
  <si>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</si>
  <si>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</si>
  <si>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</si>
  <si>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</si>
  <si>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</si>
  <si>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</si>
  <si>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</si>
  <si>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</si>
  <si>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</si>
  <si>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</si>
  <si>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</si>
  <si>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</si>
  <si>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</si>
  <si>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</si>
  <si>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</si>
  <si>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</si>
  <si>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</si>
  <si>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</si>
  <si>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</si>
  <si>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</si>
  <si>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</si>
  <si>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</si>
  <si>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</si>
  <si>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</si>
  <si>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</si>
  <si>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</si>
  <si>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</si>
  <si>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</si>
  <si>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</si>
  <si>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</si>
  <si>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</si>
  <si>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</si>
  <si>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</si>
  <si>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</si>
  <si>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</si>
  <si>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</si>
  <si>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</si>
  <si>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</si>
  <si>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</si>
  <si>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</si>
  <si>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</si>
  <si>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</si>
  <si>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</si>
  <si>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</si>
  <si>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</si>
  <si>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</si>
  <si>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</si>
  <si>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</si>
  <si>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</si>
  <si>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</si>
  <si>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</si>
  <si>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</si>
  <si>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</si>
  <si>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</si>
  <si>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</si>
  <si>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</si>
  <si>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</si>
  <si>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</si>
  <si>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</si>
  <si>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</si>
  <si>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</si>
  <si>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</si>
  <si>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</si>
  <si>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</si>
  <si>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</si>
  <si>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</si>
  <si>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</si>
  <si>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</si>
  <si>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</si>
  <si>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</si>
  <si>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</si>
  <si>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</si>
  <si>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</si>
  <si>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</si>
  <si>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</si>
  <si>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</si>
  <si>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</si>
  <si>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</si>
  <si>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</si>
  <si>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</si>
  <si>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</si>
  <si>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</si>
  <si>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</si>
  <si>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</si>
  <si>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</si>
  <si>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</si>
  <si>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</si>
  <si>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</si>
  <si>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</si>
  <si>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</si>
  <si>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</si>
  <si>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</si>
  <si>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</si>
  <si>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</si>
  <si>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</si>
  <si>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</si>
  <si>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</si>
  <si>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</si>
  <si>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</si>
  <si>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</si>
  <si>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</si>
  <si>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</si>
  <si>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</si>
  <si>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</si>
  <si>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</si>
  <si>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</si>
  <si>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</si>
  <si>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</si>
  <si>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</si>
  <si>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</si>
  <si>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</si>
  <si>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</si>
  <si>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</si>
  <si>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</si>
  <si>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</si>
  <si>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</si>
  <si>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</si>
  <si>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</si>
  <si>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</si>
  <si>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</si>
  <si>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</si>
  <si>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</si>
  <si>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</si>
  <si>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</si>
  <si>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</si>
  <si>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</si>
  <si>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</si>
  <si>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</si>
  <si>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</si>
  <si>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</si>
  <si>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</si>
  <si>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</si>
  <si>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</si>
  <si>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</si>
  <si>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</si>
  <si>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</si>
  <si>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</si>
  <si>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</si>
  <si>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</si>
  <si>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</si>
  <si>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</si>
  <si>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</si>
  <si>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</si>
  <si>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</si>
  <si>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</si>
  <si>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</si>
  <si>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</si>
  <si>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</si>
  <si>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</si>
  <si>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</si>
  <si>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</si>
  <si>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</si>
  <si>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</si>
  <si>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</si>
  <si>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</si>
  <si>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</si>
  <si>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</si>
  <si>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</si>
  <si>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</si>
  <si>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</si>
  <si>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</si>
  <si>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</si>
  <si>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</si>
  <si>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</si>
  <si>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</si>
  <si>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</si>
  <si>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</si>
  <si>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</si>
  <si>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</si>
  <si>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</si>
  <si>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</si>
  <si>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</si>
  <si>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</si>
  <si>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</si>
  <si>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</si>
  <si>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</si>
  <si>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</si>
  <si>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</si>
  <si>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</si>
  <si>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</si>
  <si>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</si>
  <si>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</si>
  <si>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</si>
  <si>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</si>
  <si>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</si>
  <si>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</si>
  <si>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</si>
  <si>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</si>
  <si>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</si>
  <si>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</si>
  <si>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</si>
  <si>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</si>
  <si>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</si>
  <si>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</si>
  <si>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</si>
  <si>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</si>
  <si>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</si>
  <si>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</si>
  <si>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</si>
  <si>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</si>
  <si>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</si>
  <si>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</si>
  <si>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</si>
  <si>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</si>
  <si>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</si>
  <si>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</si>
  <si>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</si>
  <si>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</si>
  <si>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</si>
  <si>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</si>
  <si>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</si>
  <si>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</si>
  <si>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</si>
  <si>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</si>
  <si>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</si>
  <si>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</si>
  <si>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</si>
  <si>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</si>
  <si>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</si>
  <si>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</si>
  <si>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</si>
  <si>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</si>
  <si>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</si>
  <si>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</si>
  <si>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</si>
  <si>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</si>
  <si>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</si>
  <si>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</si>
  <si>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</si>
  <si>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</si>
  <si>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</si>
  <si>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</si>
  <si>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</si>
  <si>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</si>
  <si>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</si>
  <si>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</si>
  <si>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</si>
  <si>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</si>
  <si>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</si>
  <si>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</si>
  <si>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</si>
  <si>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</si>
  <si>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</si>
  <si>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</si>
  <si>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</si>
  <si>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</si>
  <si>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</si>
  <si>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</si>
  <si>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</si>
  <si>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</si>
  <si>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</si>
  <si>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</si>
  <si>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</si>
  <si>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</si>
  <si>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</si>
  <si>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</si>
  <si>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</si>
  <si>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</si>
  <si>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</si>
  <si>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</si>
  <si>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</si>
  <si>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</si>
  <si>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</si>
  <si>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</si>
  <si>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</si>
  <si>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</si>
  <si>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</si>
  <si>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</si>
  <si>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</si>
  <si>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</si>
  <si>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</si>
  <si>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</si>
  <si>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</si>
  <si>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</si>
  <si>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</si>
  <si>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</si>
  <si>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</si>
  <si>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</si>
  <si>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</si>
  <si>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</si>
  <si>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</si>
  <si>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</si>
  <si>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</si>
  <si>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</si>
  <si>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</si>
  <si>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</si>
  <si>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</si>
  <si>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</si>
  <si>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</si>
  <si>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</si>
  <si>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</si>
  <si>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</si>
  <si>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</si>
  <si>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</si>
  <si>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</si>
  <si>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</si>
  <si>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</si>
  <si>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</si>
  <si>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</si>
  <si>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</si>
  <si>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</si>
  <si>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</si>
  <si>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</si>
  <si>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</si>
  <si>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</si>
  <si>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</si>
  <si>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</si>
  <si>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</si>
  <si>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</si>
  <si>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</si>
  <si>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</si>
  <si>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</si>
  <si>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</si>
  <si>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</si>
  <si>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</si>
  <si>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</si>
  <si>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</si>
  <si>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</si>
  <si>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</si>
  <si>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</si>
  <si>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</si>
  <si>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</si>
  <si>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</si>
  <si>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</si>
  <si>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</si>
  <si>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</si>
  <si>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</si>
  <si>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</si>
  <si>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</si>
  <si>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</si>
  <si>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</si>
  <si>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</si>
  <si>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</si>
  <si>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</si>
  <si>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</si>
  <si>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</si>
  <si>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</si>
  <si>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</si>
  <si>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</si>
  <si>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</si>
  <si>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</si>
  <si>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</si>
  <si>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</si>
  <si>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</si>
  <si>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</si>
  <si>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</si>
  <si>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</si>
  <si>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</si>
  <si>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</si>
  <si>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</si>
  <si>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</si>
  <si>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</si>
  <si>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</si>
  <si>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</si>
  <si>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</si>
  <si>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</si>
  <si>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</si>
  <si>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</si>
  <si>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</si>
  <si>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</si>
  <si>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</si>
  <si>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</si>
  <si>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</si>
  <si>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</si>
  <si>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</si>
  <si>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</si>
  <si>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</si>
  <si>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</si>
  <si>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</si>
  <si>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</si>
  <si>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</si>
  <si>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</si>
  <si>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</si>
  <si>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</si>
  <si>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</si>
  <si>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</si>
  <si>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</si>
  <si>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</si>
  <si>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</si>
  <si>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</si>
  <si>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</si>
  <si>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</si>
  <si>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</si>
  <si>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</si>
  <si>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</si>
  <si>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</si>
  <si>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</si>
  <si>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</si>
  <si>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</si>
  <si>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</si>
  <si>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</si>
  <si>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</si>
  <si>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</si>
  <si>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</si>
  <si>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</si>
  <si>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</si>
  <si>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</si>
  <si>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</si>
  <si>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</si>
  <si>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</si>
  <si>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</si>
  <si>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</si>
  <si>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</si>
  <si>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</si>
  <si>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</si>
  <si>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</si>
  <si>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</si>
  <si>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</si>
  <si>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</si>
  <si>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</si>
  <si>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</si>
  <si>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</si>
  <si>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</si>
  <si>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</si>
  <si>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</si>
  <si>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</si>
  <si>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</si>
  <si>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</si>
  <si>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</si>
  <si>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</si>
  <si>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</si>
  <si>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</si>
  <si>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</si>
  <si>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</si>
  <si>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</si>
  <si>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</si>
  <si>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</si>
  <si>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</si>
  <si>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</si>
  <si>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</si>
  <si>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</si>
  <si>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</si>
  <si>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</si>
  <si>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</si>
  <si>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</si>
  <si>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</si>
  <si>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</si>
  <si>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</si>
  <si>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</si>
  <si>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</si>
  <si>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</si>
  <si>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</si>
  <si>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</si>
  <si>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</si>
  <si>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</si>
  <si>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</si>
  <si>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</si>
  <si>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</si>
  <si>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</si>
  <si>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</si>
  <si>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</si>
  <si>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</si>
  <si>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</si>
  <si>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</si>
  <si>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</si>
  <si>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</si>
  <si>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</si>
  <si>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</si>
  <si>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</si>
  <si>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</si>
  <si>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</si>
  <si>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</si>
  <si>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</si>
  <si>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</si>
  <si>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</si>
  <si>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</si>
  <si>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</si>
  <si>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</si>
  <si>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</si>
  <si>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</si>
  <si>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</si>
  <si>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</si>
  <si>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</si>
  <si>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</si>
  <si>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</si>
  <si>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</si>
  <si>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</si>
  <si>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</si>
  <si>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</si>
  <si>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</si>
  <si>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</si>
  <si>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</si>
  <si>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</si>
  <si>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</si>
  <si>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</si>
  <si>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</si>
  <si>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</si>
  <si>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</si>
  <si>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</si>
  <si>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</si>
  <si>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</si>
  <si>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</si>
  <si>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</si>
  <si>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</si>
  <si>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</si>
  <si>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</si>
  <si>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</si>
  <si>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</si>
  <si>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</si>
  <si>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</si>
  <si>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</si>
  <si>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</si>
  <si>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</si>
  <si>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</si>
  <si>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</si>
  <si>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</si>
  <si>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</si>
  <si>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</si>
  <si>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</si>
  <si>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</si>
  <si>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</si>
  <si>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</si>
  <si>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</si>
  <si>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</si>
  <si>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</si>
  <si>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</si>
  <si>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</si>
  <si>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</si>
  <si>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</si>
  <si>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</si>
  <si>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</si>
  <si>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</si>
  <si>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</si>
  <si>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</si>
  <si>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</si>
  <si>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</si>
  <si>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</si>
  <si>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</si>
  <si>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</si>
  <si>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</si>
  <si>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</si>
  <si>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</si>
  <si>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</si>
  <si>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</si>
  <si>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</si>
  <si>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</si>
  <si>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</si>
  <si>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</si>
  <si>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</si>
  <si>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</si>
  <si>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</si>
  <si>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</si>
  <si>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</si>
  <si>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</si>
  <si>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</si>
  <si>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</si>
  <si>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</si>
  <si>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</si>
  <si>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</si>
  <si>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</si>
  <si>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</si>
  <si>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</si>
  <si>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</si>
  <si>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</si>
  <si>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</si>
  <si>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</si>
  <si>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</si>
  <si>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</si>
  <si>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</si>
  <si>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</si>
  <si>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</si>
  <si>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</si>
  <si>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</si>
  <si>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</si>
  <si>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</si>
  <si>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</si>
  <si>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</si>
  <si>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</si>
  <si>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</si>
  <si>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</si>
  <si>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</si>
  <si>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</si>
  <si>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</si>
  <si>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</si>
  <si>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</si>
  <si>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</si>
  <si>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</si>
  <si>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</si>
  <si>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</si>
  <si>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</si>
  <si>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</si>
  <si>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</si>
  <si>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</si>
  <si>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</si>
  <si>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</si>
  <si>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</si>
  <si>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</si>
  <si>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</si>
  <si>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</si>
  <si>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</si>
  <si>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</si>
  <si>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</si>
  <si>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</si>
  <si>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</si>
  <si>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</si>
  <si>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</si>
  <si>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</si>
  <si>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</si>
  <si>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</si>
  <si>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</si>
  <si>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</si>
  <si>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</si>
  <si>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</si>
  <si>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</si>
  <si>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</si>
  <si>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</si>
  <si>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</si>
  <si>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</si>
  <si>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</si>
  <si>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</si>
  <si>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</si>
  <si>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</si>
  <si>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</si>
  <si>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</si>
  <si>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</si>
  <si>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</si>
  <si>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</si>
  <si>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</si>
  <si>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</si>
  <si>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</si>
  <si>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</si>
  <si>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</si>
  <si>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</si>
  <si>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</si>
  <si>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</si>
  <si>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</si>
  <si>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</si>
  <si>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</si>
  <si>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</si>
  <si>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</si>
  <si>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</si>
  <si>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</si>
  <si>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</si>
  <si>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</si>
  <si>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</si>
  <si>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</si>
  <si>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</si>
  <si>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</si>
  <si>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</si>
  <si>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</si>
  <si>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</si>
  <si>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</si>
  <si>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</si>
  <si>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</si>
  <si>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</si>
  <si>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</si>
  <si>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</si>
  <si>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</si>
  <si>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</si>
  <si>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</si>
  <si>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</si>
  <si>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</si>
  <si>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</si>
  <si>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</si>
  <si>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</si>
  <si>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</si>
  <si>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</si>
  <si>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</si>
  <si>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</si>
  <si>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</si>
  <si>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</si>
  <si>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</si>
  <si>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</si>
  <si>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</si>
  <si>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</si>
  <si>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</si>
  <si>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</si>
  <si>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</si>
  <si>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</si>
  <si>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</si>
  <si>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</si>
  <si>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</si>
  <si>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</si>
  <si>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</si>
  <si>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</si>
  <si>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</si>
  <si>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</si>
  <si>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</si>
  <si>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</si>
  <si>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</si>
  <si>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</si>
  <si>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</si>
  <si>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</si>
  <si>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</si>
  <si>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</si>
  <si>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</si>
  <si>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</si>
  <si>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</si>
  <si>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</si>
  <si>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</si>
  <si>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</si>
  <si>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</si>
  <si>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</si>
  <si>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</si>
  <si>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</si>
  <si>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</si>
  <si>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</si>
  <si>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</si>
  <si>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</si>
  <si>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</si>
  <si>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</si>
  <si>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</si>
  <si>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</si>
  <si>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</si>
  <si>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</si>
  <si>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</si>
  <si>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</si>
  <si>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</si>
  <si>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</si>
  <si>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</si>
  <si>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</si>
  <si>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</si>
  <si>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</si>
  <si>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</si>
  <si>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</si>
  <si>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</si>
  <si>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</si>
  <si>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</si>
  <si>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</si>
  <si>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</si>
  <si>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</si>
  <si>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</si>
  <si>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</si>
  <si>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</si>
  <si>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</si>
  <si>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</si>
  <si>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</si>
  <si>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</si>
  <si>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</si>
  <si>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</si>
  <si>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</si>
  <si>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</si>
  <si>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</si>
  <si>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</si>
  <si>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</si>
  <si>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</si>
  <si>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</si>
  <si>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</si>
  <si>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</si>
  <si>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</si>
  <si>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</si>
  <si>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</si>
  <si>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</si>
  <si>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</si>
  <si>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</si>
  <si>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</si>
  <si>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</si>
  <si>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</si>
  <si>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</si>
  <si>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</si>
  <si>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</si>
  <si>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</si>
  <si>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</si>
  <si>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</si>
  <si>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</si>
  <si>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</si>
  <si>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</si>
  <si>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</si>
  <si>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</si>
  <si>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</si>
  <si>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</si>
  <si>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</si>
  <si>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</si>
  <si>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</si>
  <si>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</si>
  <si>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</si>
  <si>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</si>
  <si>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</si>
  <si>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</si>
  <si>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</si>
  <si>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</si>
  <si>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</si>
  <si>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</si>
  <si>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</si>
  <si>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</si>
  <si>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</si>
  <si>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</si>
  <si>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</si>
  <si>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</si>
  <si>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</si>
  <si>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</si>
  <si>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</si>
  <si>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</si>
  <si>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</si>
  <si>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</si>
  <si>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</si>
  <si>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</si>
  <si>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</si>
  <si>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</si>
  <si>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</si>
  <si>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</si>
  <si>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</si>
  <si>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</si>
  <si>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</si>
  <si>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</si>
  <si>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</si>
  <si>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</si>
  <si>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</si>
  <si>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</si>
  <si>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</si>
  <si>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</si>
  <si>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</si>
  <si>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</si>
  <si>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</si>
  <si>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</si>
  <si>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</si>
  <si>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</si>
  <si>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</si>
  <si>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</si>
  <si>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</si>
  <si>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</si>
  <si>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</si>
  <si>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</si>
  <si>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</si>
  <si>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</si>
  <si>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</si>
  <si>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</si>
  <si>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</si>
  <si>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</si>
  <si>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</si>
  <si>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</si>
  <si>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</si>
  <si>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</si>
  <si>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</si>
  <si>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</si>
  <si>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</si>
  <si>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</si>
  <si>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</si>
  <si>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</si>
  <si>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</si>
  <si>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</si>
  <si>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</si>
  <si>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</si>
  <si>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</si>
  <si>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</si>
  <si>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</si>
  <si>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</si>
  <si>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</si>
  <si>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</si>
  <si>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</si>
  <si>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</si>
  <si>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</si>
  <si>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</si>
  <si>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</si>
  <si>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</si>
  <si>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</si>
  <si>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</si>
  <si>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</si>
  <si>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</si>
  <si>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</si>
  <si>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</si>
  <si>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</si>
  <si>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</si>
  <si>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</si>
  <si>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</si>
  <si>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</si>
  <si>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</si>
  <si>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</si>
  <si>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</si>
  <si>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</si>
  <si>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</si>
  <si>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</si>
  <si>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</si>
  <si>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</si>
  <si>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</si>
  <si>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</si>
  <si>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</si>
  <si>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</si>
  <si>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</si>
  <si>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</si>
  <si>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</si>
  <si>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</si>
  <si>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</si>
  <si>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</si>
  <si>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</si>
  <si>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</si>
  <si>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</si>
  <si>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</si>
  <si>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</si>
  <si>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</si>
  <si>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</si>
  <si>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</si>
  <si>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</si>
  <si>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</si>
  <si>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</si>
  <si>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</si>
  <si>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</si>
  <si>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</si>
  <si>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</si>
  <si>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</si>
  <si>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</si>
  <si>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</si>
  <si>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</si>
  <si>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</si>
  <si>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</si>
  <si>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</si>
  <si>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</si>
  <si>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</si>
  <si>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</si>
  <si>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</si>
  <si>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</si>
  <si>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</si>
  <si>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</si>
  <si>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</si>
  <si>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</si>
  <si>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</si>
  <si>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</si>
  <si>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</si>
  <si>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</si>
  <si>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</si>
  <si>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</si>
  <si>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</si>
  <si>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</si>
  <si>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</si>
  <si>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</si>
  <si>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</si>
  <si>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</si>
  <si>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</si>
  <si>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</si>
  <si>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</si>
  <si>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</si>
  <si>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</si>
  <si>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</si>
  <si>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</si>
  <si>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</si>
  <si>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</si>
  <si>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</si>
  <si>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</si>
  <si>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</si>
  <si>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</si>
  <si>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</si>
  <si>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</si>
  <si>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</si>
  <si>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</si>
  <si>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</si>
  <si>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</si>
  <si>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</si>
  <si>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</si>
  <si>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</si>
  <si>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</si>
  <si>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</si>
  <si>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</si>
  <si>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</si>
  <si>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</si>
  <si>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</si>
  <si>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</si>
  <si>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</si>
  <si>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</si>
  <si>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</si>
  <si>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</si>
  <si>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</si>
  <si>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</si>
  <si>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</si>
  <si>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</si>
  <si>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</si>
  <si>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</si>
  <si>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</si>
  <si>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</si>
  <si>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</si>
  <si>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</si>
  <si>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</si>
  <si>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</si>
  <si>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</si>
  <si>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</si>
  <si>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</si>
  <si>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</si>
  <si>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</si>
  <si>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</si>
  <si>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</si>
  <si>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</si>
  <si>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</si>
  <si>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</si>
  <si>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</si>
  <si>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</si>
  <si>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</si>
  <si>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</si>
  <si>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</si>
  <si>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</si>
  <si>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</si>
  <si>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</si>
  <si>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</si>
  <si>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</si>
  <si>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</si>
  <si>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</si>
  <si>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</si>
  <si>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</si>
  <si>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</si>
  <si>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</si>
  <si>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</si>
  <si>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</si>
  <si>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</si>
  <si>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</si>
  <si>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</si>
  <si>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</si>
  <si>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</si>
  <si>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</si>
  <si>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</si>
  <si>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</si>
  <si>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</si>
  <si>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</si>
  <si>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</si>
  <si>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</si>
  <si>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</si>
  <si>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</si>
  <si>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</si>
  <si>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</si>
  <si>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</si>
  <si>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</si>
  <si>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</si>
  <si>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</si>
  <si>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</si>
  <si>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</si>
  <si>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</si>
  <si>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</si>
  <si>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</si>
  <si>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</si>
  <si>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</si>
  <si>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</si>
  <si>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</si>
  <si>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</si>
  <si>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</si>
  <si>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</si>
  <si>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</si>
  <si>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</si>
  <si>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</si>
  <si>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</si>
  <si>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</si>
  <si>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</si>
  <si>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</si>
  <si>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</si>
  <si>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</si>
  <si>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</si>
  <si>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</si>
  <si>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</si>
  <si>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</si>
  <si>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</si>
  <si>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</si>
  <si>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</si>
  <si>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</si>
  <si>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</si>
  <si>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</si>
  <si>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</si>
  <si>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</si>
  <si>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</si>
  <si>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</si>
  <si>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</si>
  <si>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</si>
  <si>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</si>
  <si>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</si>
  <si>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</si>
  <si>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</si>
  <si>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</si>
  <si>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</si>
  <si>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</si>
  <si>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</si>
  <si>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</si>
  <si>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</si>
  <si>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</si>
  <si>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</si>
  <si>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</si>
  <si>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</si>
  <si>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</si>
  <si>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</si>
  <si>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</si>
  <si>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</si>
  <si>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</si>
  <si>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</si>
  <si>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</si>
  <si>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</si>
  <si>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</si>
  <si>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</si>
  <si>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</si>
  <si>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</si>
  <si>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</si>
  <si>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</si>
  <si>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</si>
  <si>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</si>
  <si>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</si>
  <si>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</si>
  <si>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</si>
  <si>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</si>
  <si>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</si>
  <si>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</si>
  <si>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</si>
  <si>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</si>
  <si>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</si>
  <si>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</si>
  <si>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</si>
  <si>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</si>
  <si>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</si>
  <si>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</si>
  <si>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</si>
  <si>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</si>
  <si>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</si>
  <si>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</si>
  <si>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</si>
  <si>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</si>
  <si>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</si>
  <si>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</si>
  <si>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</si>
  <si>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</si>
  <si>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</si>
  <si>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</si>
  <si>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</si>
  <si>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</si>
  <si>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</si>
  <si>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</si>
  <si>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</si>
  <si>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</si>
  <si>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</si>
  <si>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</si>
  <si>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</si>
  <si>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</si>
  <si>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</si>
  <si>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</si>
  <si>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</si>
  <si>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</si>
  <si>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</si>
  <si>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</si>
  <si>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</si>
  <si>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</si>
  <si>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</si>
  <si>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</si>
  <si>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</si>
  <si>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</si>
  <si>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</si>
  <si>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</si>
  <si>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</si>
  <si>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</si>
  <si>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</si>
  <si>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</si>
  <si>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</si>
  <si>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</si>
  <si>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</si>
  <si>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</si>
  <si>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</si>
  <si>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</si>
  <si>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</si>
  <si>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</si>
  <si>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</si>
  <si>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</si>
  <si>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</si>
  <si>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</si>
  <si>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</si>
  <si>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</si>
  <si>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</si>
  <si>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</si>
  <si>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</si>
  <si>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</si>
  <si>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</si>
  <si>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</si>
  <si>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</si>
  <si>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</si>
  <si>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</si>
  <si>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</si>
  <si>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</si>
  <si>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</si>
  <si>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</si>
  <si>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</si>
  <si>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</si>
  <si>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</si>
  <si>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</si>
  <si>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</si>
  <si>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</si>
  <si>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</si>
  <si>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</si>
  <si>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</si>
  <si>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</si>
  <si>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</si>
  <si>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</si>
  <si>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</si>
  <si>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</si>
  <si>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</si>
  <si>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</si>
  <si>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</si>
  <si>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</si>
  <si>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</si>
  <si>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</si>
  <si>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</si>
  <si>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</si>
  <si>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</si>
  <si>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</si>
  <si>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</si>
  <si>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</si>
  <si>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</si>
  <si>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</si>
  <si>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</si>
  <si>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</si>
  <si>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</si>
  <si>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</si>
  <si>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</si>
  <si>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</si>
  <si>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</si>
  <si>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</si>
  <si>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</si>
  <si>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</si>
  <si>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</si>
  <si>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</si>
  <si>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</si>
  <si>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</si>
  <si>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</si>
  <si>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</si>
  <si>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</si>
  <si>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</si>
  <si>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</si>
  <si>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</si>
  <si>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</si>
  <si>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</si>
  <si>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</si>
  <si>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</si>
  <si>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</si>
  <si>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</si>
  <si>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</si>
  <si>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</si>
  <si>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</si>
  <si>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</si>
  <si>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</si>
  <si>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</si>
  <si>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</si>
  <si>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</si>
  <si>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</si>
  <si>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</si>
  <si>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</si>
  <si>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</si>
  <si>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</si>
  <si>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</si>
  <si>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</si>
  <si>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</si>
  <si>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</si>
  <si>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</si>
  <si>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</si>
  <si>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</si>
  <si>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</si>
  <si>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</si>
  <si>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</si>
  <si>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</si>
  <si>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</si>
  <si>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</si>
  <si>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</si>
  <si>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</si>
  <si>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</si>
  <si>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</si>
  <si>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</si>
  <si>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</si>
  <si>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</si>
  <si>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</si>
  <si>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</si>
  <si>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</si>
  <si>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</si>
  <si>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</si>
  <si>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</si>
  <si>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</si>
  <si>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</si>
  <si>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</si>
  <si>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</si>
  <si>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</si>
  <si>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</si>
  <si>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</si>
  <si>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</si>
  <si>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</si>
  <si>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</si>
  <si>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</si>
  <si>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</si>
  <si>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</si>
  <si>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</si>
  <si>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</si>
  <si>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</si>
  <si>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</si>
  <si>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</si>
  <si>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</si>
  <si>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</si>
  <si>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</si>
  <si>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</si>
  <si>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</si>
  <si>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</si>
  <si>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</si>
  <si>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</si>
  <si>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</si>
  <si>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</si>
  <si>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</si>
  <si>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</si>
  <si>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</si>
  <si>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</si>
  <si>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</si>
  <si>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</si>
  <si>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</si>
  <si>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</si>
  <si>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</si>
  <si>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</si>
  <si>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</si>
  <si>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</si>
  <si>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</si>
  <si>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</si>
  <si>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</si>
  <si>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</si>
  <si>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</si>
  <si>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</si>
  <si>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</si>
  <si>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</si>
  <si>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</si>
  <si>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</si>
  <si>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</si>
  <si>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</si>
  <si>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</si>
  <si>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</si>
  <si>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</si>
  <si>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</si>
  <si>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</si>
  <si>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</si>
  <si>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</si>
  <si>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</si>
  <si>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</si>
  <si>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</si>
  <si>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</si>
  <si>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</si>
  <si>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</si>
  <si>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</si>
  <si>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</si>
  <si>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</si>
  <si>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</si>
  <si>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</si>
  <si>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</si>
  <si>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</si>
  <si>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</si>
  <si>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</si>
  <si>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</si>
  <si>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</si>
  <si>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</si>
  <si>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</si>
  <si>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</si>
  <si>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</si>
  <si>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</si>
  <si>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</si>
  <si>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</si>
  <si>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</si>
  <si>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</si>
  <si>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</si>
  <si>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</si>
  <si>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</si>
  <si>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</si>
  <si>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</si>
  <si>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</si>
  <si>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</si>
  <si>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</si>
  <si>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</si>
  <si>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</si>
  <si>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</si>
  <si>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</si>
  <si>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</si>
  <si>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</si>
  <si>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</si>
  <si>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</si>
  <si>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</si>
  <si>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</si>
  <si>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</si>
  <si>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</si>
  <si>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</si>
  <si>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</si>
  <si>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</si>
  <si>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</si>
  <si>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</si>
  <si>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</si>
  <si>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</si>
  <si>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</si>
  <si>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</si>
  <si>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</si>
  <si>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</si>
  <si>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</si>
  <si>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</si>
  <si>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</si>
  <si>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</si>
  <si>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</si>
  <si>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</si>
  <si>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</si>
  <si>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</si>
  <si>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</si>
  <si>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</si>
  <si>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</si>
  <si>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</si>
  <si>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</si>
  <si>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</si>
  <si>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</si>
  <si>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</si>
  <si>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</si>
  <si>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</si>
  <si>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</si>
  <si>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</si>
  <si>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</si>
  <si>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</si>
  <si>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</si>
  <si>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</si>
  <si>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</si>
  <si>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</si>
  <si>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</si>
  <si>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</si>
  <si>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</si>
  <si>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</si>
  <si>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</si>
  <si>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</si>
  <si>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</si>
  <si>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</si>
  <si>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</si>
  <si>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</si>
  <si>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</si>
  <si>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</si>
  <si>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</si>
  <si>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</si>
  <si>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</si>
  <si>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</si>
  <si>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</si>
  <si>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</si>
  <si>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</si>
  <si>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</si>
  <si>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</si>
  <si>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</si>
  <si>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</si>
  <si>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</si>
  <si>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</si>
  <si>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</si>
  <si>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</si>
  <si>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</si>
  <si>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</si>
  <si>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</si>
  <si>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</si>
  <si>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</si>
  <si>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</si>
  <si>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</si>
  <si>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</si>
  <si>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</si>
  <si>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</si>
  <si>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</si>
  <si>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</si>
  <si>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</si>
  <si>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</si>
  <si>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</si>
  <si>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</si>
  <si>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</si>
  <si>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</si>
  <si>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</si>
  <si>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</si>
  <si>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</si>
  <si>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</si>
  <si>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</si>
  <si>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</si>
  <si>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</si>
  <si>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</si>
  <si>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</si>
  <si>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</si>
  <si>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</si>
  <si>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</si>
  <si>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</si>
  <si>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</si>
  <si>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</si>
  <si>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</si>
  <si>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</si>
  <si>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</si>
  <si>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</si>
  <si>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</si>
  <si>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</si>
  <si>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</si>
  <si>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</si>
  <si>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</si>
  <si>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</si>
  <si>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</si>
  <si>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</si>
  <si>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</si>
  <si>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</si>
  <si>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</si>
  <si>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</si>
  <si>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</si>
  <si>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</si>
  <si>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</si>
  <si>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</si>
  <si>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</si>
  <si>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</si>
  <si>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</si>
  <si>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</si>
  <si>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</si>
  <si>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</si>
  <si>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</si>
  <si>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</si>
  <si>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</si>
  <si>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</si>
  <si>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</si>
  <si>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</si>
  <si>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</si>
  <si>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</si>
  <si>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</si>
  <si>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</si>
  <si>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</si>
  <si>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</si>
  <si>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</si>
  <si>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</si>
  <si>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</si>
  <si>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</si>
  <si>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</si>
  <si>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</si>
  <si>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</si>
  <si>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</si>
  <si>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</si>
  <si>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</si>
  <si>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</si>
  <si>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</si>
  <si>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</si>
  <si>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</si>
  <si>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</si>
  <si>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</si>
  <si>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</si>
  <si>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</si>
  <si>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</si>
  <si>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</si>
  <si>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</si>
  <si>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</si>
  <si>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</si>
  <si>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</si>
  <si>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</si>
  <si>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</si>
  <si>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</si>
  <si>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</si>
  <si>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</si>
  <si>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</si>
  <si>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</si>
  <si>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</si>
  <si>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</si>
  <si>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</si>
  <si>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</si>
  <si>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</si>
  <si>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</si>
  <si>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</si>
  <si>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</si>
  <si>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</si>
  <si>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</si>
  <si>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</si>
  <si>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</si>
  <si>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</si>
  <si>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</si>
  <si>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</si>
  <si>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</si>
  <si>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</si>
  <si>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</si>
  <si>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</si>
  <si>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</si>
  <si>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</si>
  <si>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</si>
  <si>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</si>
  <si>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</si>
  <si>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</si>
  <si>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</si>
  <si>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</si>
  <si>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</si>
  <si>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</si>
  <si>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</si>
  <si>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</si>
  <si>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</si>
  <si>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</si>
  <si>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</si>
  <si>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</si>
  <si>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</si>
  <si>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</si>
  <si>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</si>
  <si>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</si>
  <si>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</si>
  <si>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</si>
  <si>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</si>
  <si>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</si>
  <si>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</si>
  <si>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</si>
  <si>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</si>
  <si>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</si>
  <si>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</si>
  <si>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</si>
  <si>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</si>
  <si>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</si>
  <si>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</si>
  <si>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</si>
  <si>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</si>
  <si>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</si>
  <si>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</si>
  <si>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</si>
  <si>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</si>
  <si>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</si>
  <si>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</si>
  <si>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</si>
  <si>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</si>
  <si>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</si>
  <si>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</si>
  <si>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</si>
  <si>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</si>
  <si>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</si>
  <si>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</si>
  <si>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</si>
  <si>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</si>
  <si>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</si>
  <si>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</si>
  <si>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</si>
  <si>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</si>
  <si>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</si>
  <si>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</si>
  <si>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</si>
  <si>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</si>
  <si>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</si>
  <si>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</si>
  <si>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</si>
  <si>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</si>
  <si>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</si>
  <si>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</si>
  <si>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</si>
  <si>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</si>
  <si>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</si>
  <si>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</si>
  <si>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</si>
  <si>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</si>
  <si>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</si>
  <si>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</si>
  <si>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</si>
  <si>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</si>
  <si>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</si>
  <si>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</si>
  <si>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</si>
  <si>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</si>
  <si>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</si>
  <si>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</si>
  <si>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</si>
  <si>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</si>
  <si>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</si>
  <si>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</si>
  <si>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</si>
  <si>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</si>
  <si>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</si>
  <si>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</si>
  <si>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</si>
  <si>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</si>
  <si>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</si>
  <si>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</si>
  <si>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</si>
  <si>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</si>
  <si>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</si>
  <si>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</si>
  <si>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</si>
  <si>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</si>
  <si>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</si>
  <si>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</si>
  <si>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</si>
  <si>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</si>
  <si>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</si>
  <si>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</si>
  <si>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</si>
  <si>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</si>
  <si>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</si>
  <si>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</si>
  <si>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</si>
  <si>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</si>
  <si>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</si>
  <si>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</si>
  <si>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</si>
  <si>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</si>
  <si>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</si>
  <si>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</si>
  <si>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</si>
  <si>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</si>
  <si>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</si>
  <si>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</si>
  <si>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</si>
  <si>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</si>
  <si>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</si>
  <si>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</si>
  <si>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</si>
  <si>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</si>
  <si>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</si>
  <si>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</si>
  <si>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</si>
  <si>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</si>
  <si>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</si>
  <si>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</si>
  <si>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</si>
  <si>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</si>
  <si>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</si>
  <si>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</si>
  <si>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</si>
  <si>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</si>
  <si>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</si>
  <si>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</si>
  <si>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</si>
  <si>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</si>
  <si>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</si>
  <si>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</si>
  <si>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</si>
  <si>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</si>
  <si>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</si>
  <si>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</si>
  <si>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</si>
  <si>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</si>
  <si>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</si>
  <si>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</si>
  <si>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</si>
  <si>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</si>
  <si>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</si>
  <si>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</si>
  <si>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</si>
  <si>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</si>
  <si>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</si>
  <si>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</si>
  <si>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</si>
  <si>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</si>
  <si>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</si>
  <si>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</si>
  <si>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</si>
  <si>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</si>
  <si>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</si>
  <si>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</si>
  <si>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</si>
  <si>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</si>
  <si>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</si>
  <si>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</si>
  <si>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</si>
  <si>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</si>
  <si>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</si>
  <si>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</si>
  <si>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</si>
  <si>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</si>
  <si>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</si>
  <si>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</si>
  <si>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</si>
  <si>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</si>
  <si>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</si>
  <si>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</si>
  <si>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</si>
  <si>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</si>
  <si>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</si>
  <si>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</si>
  <si>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</si>
  <si>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</si>
  <si>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</si>
  <si>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</si>
  <si>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</si>
  <si>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</si>
  <si>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</si>
  <si>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</si>
  <si>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</si>
  <si>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</si>
  <si>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</si>
  <si>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</si>
  <si>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</si>
  <si>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</si>
  <si>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</si>
  <si>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</si>
  <si>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</si>
  <si>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</si>
  <si>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</si>
  <si>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</si>
  <si>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</si>
  <si>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</si>
  <si>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</si>
  <si>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</si>
  <si>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</si>
  <si>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</si>
  <si>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</si>
  <si>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</si>
  <si>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</si>
  <si>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</si>
  <si>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</si>
  <si>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</si>
  <si>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</si>
  <si>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</si>
  <si>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</si>
  <si>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</si>
  <si>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</si>
  <si>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</si>
  <si>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</si>
  <si>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</si>
  <si>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</si>
  <si>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</si>
  <si>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</si>
  <si>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</si>
  <si>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</si>
  <si>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</si>
  <si>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</si>
  <si>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</si>
  <si>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</si>
  <si>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</si>
  <si>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</si>
  <si>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</si>
  <si>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</si>
  <si>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</si>
  <si>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</si>
  <si>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</si>
  <si>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</si>
  <si>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</si>
  <si>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</si>
  <si>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</si>
  <si>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</si>
  <si>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</si>
  <si>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</si>
  <si>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</si>
  <si>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</si>
  <si>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</si>
  <si>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</si>
  <si>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</si>
  <si>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</si>
  <si>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</si>
  <si>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</si>
  <si>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</si>
  <si>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</si>
  <si>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</si>
  <si>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</si>
  <si>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</si>
  <si>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</si>
  <si>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</si>
  <si>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</si>
  <si>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</si>
  <si>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</si>
  <si>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</si>
  <si>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</si>
  <si>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</si>
  <si>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</si>
  <si>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</si>
  <si>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</si>
  <si>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</si>
  <si>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</si>
  <si>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</si>
  <si>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</si>
  <si>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</si>
  <si>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</si>
  <si>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</si>
  <si>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</si>
  <si>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</si>
  <si>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</si>
  <si>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</si>
  <si>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</si>
  <si>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</si>
  <si>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</si>
  <si>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</si>
  <si>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</si>
  <si>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</si>
  <si>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</si>
  <si>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</si>
  <si>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</si>
  <si>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</si>
  <si>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</si>
  <si>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</si>
  <si>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</si>
  <si>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</si>
  <si>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</si>
  <si>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</si>
  <si>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</si>
  <si>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</si>
  <si>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</si>
  <si>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</si>
  <si>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</si>
  <si>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</si>
  <si>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</si>
  <si>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</si>
  <si>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</si>
  <si>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</si>
  <si>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</si>
  <si>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</si>
  <si>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</si>
  <si>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</si>
  <si>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</si>
  <si>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</si>
  <si>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</si>
  <si>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</si>
  <si>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</si>
  <si>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</si>
  <si>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</si>
  <si>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</si>
  <si>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</si>
  <si>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</si>
  <si>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</si>
  <si>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</si>
  <si>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</si>
  <si>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</si>
  <si>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</si>
  <si>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</si>
  <si>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</si>
  <si>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</si>
  <si>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</si>
  <si>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</si>
  <si>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</si>
  <si>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</si>
  <si>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</si>
  <si>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</si>
  <si>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</si>
  <si>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</si>
  <si>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</si>
  <si>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</si>
  <si>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</si>
  <si>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</si>
  <si>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</si>
  <si>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</si>
  <si>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</si>
  <si>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</si>
  <si>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</si>
  <si>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</si>
  <si>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</si>
  <si>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</si>
  <si>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</si>
  <si>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</si>
  <si>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</si>
  <si>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</si>
  <si>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</si>
  <si>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</si>
  <si>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</si>
  <si>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</si>
  <si>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</si>
  <si>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</si>
  <si>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</si>
  <si>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</si>
  <si>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</si>
  <si>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</si>
  <si>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</si>
  <si>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</si>
  <si>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</si>
  <si>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</si>
  <si>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</si>
  <si>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</si>
  <si>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</si>
  <si>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</si>
  <si>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</si>
  <si>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</si>
  <si>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</si>
  <si>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</si>
  <si>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</si>
  <si>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</si>
  <si>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</si>
  <si>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</si>
  <si>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</si>
  <si>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</si>
  <si>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</si>
  <si>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</si>
  <si>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</si>
  <si>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</si>
  <si>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</si>
  <si>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</si>
  <si>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</si>
  <si>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</si>
  <si>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</si>
  <si>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</si>
  <si>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</si>
  <si>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</si>
  <si>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</si>
  <si>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</si>
  <si>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</si>
  <si>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</si>
  <si>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</si>
  <si>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</si>
  <si>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</si>
  <si>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</si>
  <si>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</si>
  <si>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</si>
  <si>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</si>
  <si>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</si>
  <si>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</si>
  <si>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</si>
  <si>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</si>
  <si>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</si>
  <si>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</si>
  <si>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</si>
  <si>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</si>
  <si>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</si>
  <si>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</si>
  <si>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</si>
  <si>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</si>
  <si>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</si>
  <si>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</si>
  <si>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</si>
  <si>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</si>
  <si>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</si>
  <si>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</si>
  <si>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</si>
  <si>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</si>
  <si>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</si>
  <si>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</si>
  <si>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</si>
  <si>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</si>
  <si>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</si>
  <si>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</si>
  <si>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</si>
  <si>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</si>
  <si>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</si>
  <si>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</si>
  <si>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</si>
  <si>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</si>
  <si>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</si>
  <si>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</si>
  <si>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</si>
  <si>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</si>
  <si>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</si>
  <si>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</si>
  <si>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</si>
  <si>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</si>
  <si>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</si>
  <si>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</si>
  <si>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</si>
  <si>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</si>
  <si>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</si>
  <si>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</si>
  <si>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</si>
  <si>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</si>
  <si>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</si>
  <si>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</si>
  <si>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</si>
  <si>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</si>
  <si>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</si>
  <si>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</si>
  <si>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</si>
  <si>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</si>
  <si>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</si>
  <si>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</si>
  <si>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</si>
  <si>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</si>
  <si>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</si>
  <si>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</si>
  <si>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</si>
  <si>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</si>
  <si>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</si>
  <si>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</si>
  <si>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</si>
  <si>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</si>
  <si>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</si>
  <si>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</si>
  <si>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</si>
  <si>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</si>
  <si>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</si>
  <si>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</si>
  <si>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</si>
  <si>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</si>
  <si>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</si>
  <si>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</si>
  <si>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</si>
  <si>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</si>
  <si>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</si>
  <si>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</si>
  <si>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</si>
  <si>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</si>
  <si>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</si>
  <si>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</si>
  <si>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</si>
  <si>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</si>
  <si>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</si>
  <si>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</si>
  <si>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</si>
  <si>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</si>
  <si>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</si>
  <si>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</si>
  <si>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</si>
  <si>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</si>
  <si>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</si>
  <si>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</si>
  <si>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</si>
  <si>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</si>
  <si>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</si>
  <si>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</si>
  <si>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</si>
  <si>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</si>
  <si>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</si>
  <si>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</si>
  <si>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</si>
  <si>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</si>
  <si>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</si>
  <si>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</si>
  <si>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</si>
  <si>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</si>
  <si>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</si>
  <si>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</si>
  <si>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</si>
  <si>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</si>
  <si>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</si>
  <si>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</si>
  <si>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</si>
  <si>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</si>
  <si>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</si>
  <si>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</si>
  <si>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</si>
  <si>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</si>
  <si>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</si>
  <si>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</si>
  <si>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</si>
  <si>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</si>
  <si>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</si>
  <si>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</si>
  <si>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</si>
  <si>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</si>
  <si>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</si>
  <si>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</si>
  <si>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</si>
  <si>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</si>
  <si>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</si>
  <si>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</si>
  <si>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</si>
  <si>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</si>
  <si>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</si>
  <si>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</si>
  <si>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</si>
  <si>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</si>
  <si>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</si>
  <si>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</si>
  <si>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</si>
  <si>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</si>
  <si>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</si>
  <si>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</si>
  <si>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</si>
  <si>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</si>
  <si>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</si>
  <si>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</si>
  <si>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</si>
  <si>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</si>
  <si>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</si>
  <si>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</si>
  <si>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</si>
  <si>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</si>
  <si>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</si>
  <si>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</si>
  <si>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</si>
  <si>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</si>
  <si>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</si>
  <si>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</si>
  <si>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</si>
  <si>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</si>
  <si>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</si>
  <si>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</si>
  <si>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</si>
  <si>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</si>
  <si>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</si>
  <si>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</si>
  <si>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</si>
  <si>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</si>
  <si>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</si>
  <si>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</si>
  <si>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</si>
  <si>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</si>
  <si>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</si>
  <si>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</si>
  <si>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</si>
  <si>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</si>
  <si>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</si>
  <si>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</si>
  <si>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</si>
  <si>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</si>
  <si>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</si>
  <si>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</si>
  <si>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</si>
  <si>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</si>
  <si>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</si>
  <si>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</si>
  <si>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</si>
  <si>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</si>
  <si>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</si>
  <si>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</si>
  <si>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</si>
  <si>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</si>
  <si>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</si>
  <si>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</si>
  <si>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</si>
  <si>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</si>
  <si>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</si>
  <si>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</si>
  <si>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</si>
  <si>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</si>
  <si>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</si>
  <si>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</si>
  <si>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</si>
  <si>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</si>
  <si>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</si>
  <si>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</si>
  <si>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</si>
  <si>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</si>
  <si>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</si>
  <si>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</si>
  <si>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</si>
  <si>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</si>
  <si>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</si>
  <si>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</si>
  <si>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</si>
  <si>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</si>
  <si>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</si>
  <si>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</si>
  <si>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</si>
  <si>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</si>
  <si>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</si>
  <si>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</si>
  <si>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</si>
  <si>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</si>
  <si>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</si>
  <si>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</si>
  <si>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</si>
  <si>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</si>
  <si>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</si>
  <si>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</si>
  <si>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</si>
  <si>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</si>
  <si>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</si>
  <si>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</si>
  <si>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</si>
  <si>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</si>
  <si>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</si>
  <si>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</si>
  <si>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</si>
  <si>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</si>
  <si>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</si>
  <si>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</si>
  <si>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</si>
  <si>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</si>
  <si>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</si>
  <si>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</si>
  <si>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</si>
  <si>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</si>
  <si>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</si>
  <si>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</si>
  <si>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</si>
  <si>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</si>
  <si>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</si>
  <si>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</si>
  <si>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</si>
  <si>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</si>
  <si>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</si>
  <si>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</si>
  <si>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</si>
  <si>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</si>
  <si>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</si>
  <si>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</si>
  <si>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</si>
  <si>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</si>
  <si>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</si>
  <si>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</si>
  <si>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</si>
  <si>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</si>
  <si>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</si>
  <si>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</si>
  <si>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</si>
  <si>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</si>
  <si>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</si>
  <si>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</si>
  <si>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</si>
  <si>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</si>
  <si>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</si>
  <si>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</si>
  <si>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</si>
  <si>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</si>
  <si>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</si>
  <si>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</si>
  <si>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</si>
  <si>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</si>
  <si>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</si>
  <si>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</si>
  <si>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</si>
  <si>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</si>
  <si>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</si>
  <si>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</si>
  <si>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</si>
  <si>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</si>
  <si>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</si>
  <si>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</si>
  <si>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</si>
  <si>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</si>
  <si>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</si>
  <si>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</si>
  <si>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</si>
  <si>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</si>
  <si>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</si>
  <si>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</si>
  <si>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</si>
  <si>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</si>
  <si>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</si>
  <si>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</si>
  <si>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</si>
  <si>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</si>
  <si>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</si>
  <si>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</si>
  <si>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</si>
  <si>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</si>
  <si>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</si>
  <si>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</si>
  <si>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</si>
  <si>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</si>
  <si>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</si>
  <si>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</si>
  <si>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</si>
  <si>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</si>
  <si>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</si>
  <si>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</si>
  <si>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</si>
  <si>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</si>
  <si>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</si>
  <si>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</si>
  <si>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</si>
  <si>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</si>
  <si>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</si>
  <si>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</si>
  <si>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</si>
  <si>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</si>
  <si>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</si>
  <si>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</si>
  <si>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</si>
  <si>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</si>
  <si>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</si>
  <si>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</si>
  <si>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</si>
  <si>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</si>
  <si>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</si>
  <si>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</si>
  <si>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</si>
  <si>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</si>
  <si>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</si>
  <si>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</si>
  <si>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</si>
  <si>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</si>
  <si>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</si>
  <si>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</si>
  <si>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</si>
  <si>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</si>
  <si>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</si>
  <si>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</si>
  <si>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</si>
  <si>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</si>
  <si>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</si>
  <si>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</si>
  <si>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</si>
  <si>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</si>
  <si>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</si>
  <si>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</si>
  <si>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</si>
  <si>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</si>
  <si>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</si>
  <si>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</si>
  <si>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</si>
  <si>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</si>
  <si>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</si>
  <si>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</si>
  <si>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</si>
  <si>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</si>
  <si>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</si>
  <si>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</si>
  <si>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</si>
  <si>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</si>
  <si>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</si>
  <si>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</si>
  <si>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</si>
  <si>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</si>
  <si>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</si>
  <si>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</si>
  <si>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</si>
  <si>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</si>
  <si>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</si>
  <si>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</si>
  <si>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</si>
  <si>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</si>
  <si>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</si>
  <si>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</si>
  <si>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</si>
  <si>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</si>
  <si>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</si>
  <si>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</si>
  <si>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</si>
  <si>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</si>
  <si>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</si>
  <si>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</si>
  <si>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</si>
  <si>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</si>
  <si>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</si>
  <si>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</si>
  <si>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</si>
  <si>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</si>
  <si>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</si>
  <si>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</si>
  <si>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</si>
  <si>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</si>
  <si>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</si>
  <si>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</si>
  <si>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</si>
  <si>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</si>
  <si>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</si>
  <si>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</si>
  <si>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</si>
  <si>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</si>
  <si>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</si>
  <si>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</si>
  <si>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</si>
  <si>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</si>
  <si>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</si>
  <si>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</si>
  <si>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</si>
  <si>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</si>
  <si>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</si>
  <si>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</si>
  <si>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</si>
  <si>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</si>
  <si>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</si>
  <si>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</si>
  <si>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</si>
  <si>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</si>
  <si>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</si>
  <si>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</si>
  <si>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</si>
  <si>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</si>
  <si>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</si>
  <si>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</si>
  <si>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</si>
  <si>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</si>
  <si>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</si>
  <si>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</si>
  <si>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</si>
  <si>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</si>
  <si>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</si>
  <si>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</si>
  <si>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</si>
  <si>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</si>
  <si>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</si>
  <si>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</si>
  <si>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</si>
  <si>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</si>
  <si>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</si>
  <si>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</si>
  <si>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</si>
  <si>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</si>
  <si>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</si>
  <si>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</si>
  <si>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</si>
  <si>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</si>
  <si>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</si>
  <si>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</si>
  <si>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</si>
  <si>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</si>
  <si>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</si>
  <si>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</si>
  <si>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</si>
  <si>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</si>
  <si>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</si>
  <si>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</si>
  <si>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</si>
  <si>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</si>
  <si>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</si>
  <si>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</si>
  <si>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</si>
  <si>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</si>
  <si>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</si>
  <si>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</si>
  <si>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</si>
  <si>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</si>
  <si>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</si>
  <si>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</si>
  <si>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</si>
  <si>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</si>
  <si>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</si>
  <si>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</si>
  <si>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</si>
  <si>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</si>
  <si>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</si>
  <si>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</si>
  <si>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</si>
  <si>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</si>
  <si>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</si>
  <si>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</si>
  <si>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</si>
  <si>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</si>
  <si>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</si>
  <si>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</si>
  <si>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</si>
  <si>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</si>
  <si>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</si>
  <si>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</si>
  <si>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</si>
  <si>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</si>
  <si>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</si>
  <si>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</si>
  <si>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</si>
  <si>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</si>
  <si>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</si>
  <si>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</si>
  <si>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</si>
  <si>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</si>
  <si>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</si>
  <si>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</si>
  <si>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</si>
  <si>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</si>
  <si>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</si>
  <si>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</si>
  <si>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</si>
  <si>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</si>
  <si>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</si>
  <si>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</si>
  <si>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</si>
  <si>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</si>
  <si>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</si>
  <si>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</si>
  <si>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</si>
  <si>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</si>
  <si>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</si>
  <si>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</si>
  <si>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</si>
  <si>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</si>
  <si>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</si>
  <si>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</si>
  <si>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</si>
  <si>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</si>
  <si>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</si>
  <si>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</si>
  <si>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</si>
  <si>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</si>
  <si>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</si>
  <si>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</si>
  <si>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</si>
  <si>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</si>
  <si>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</si>
  <si>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</si>
  <si>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</si>
  <si>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</si>
  <si>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</si>
  <si>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</si>
  <si>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</si>
  <si>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</si>
  <si>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</si>
  <si>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</si>
  <si>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</si>
  <si>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</si>
  <si>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</si>
  <si>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</si>
  <si>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</si>
  <si>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</si>
  <si>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</si>
  <si>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</si>
  <si>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</si>
  <si>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</si>
  <si>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</si>
  <si>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</si>
  <si>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</si>
  <si>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</si>
  <si>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</si>
  <si>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</si>
  <si>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</si>
  <si>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</si>
  <si>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</si>
  <si>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</si>
  <si>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</si>
  <si>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</si>
  <si>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</si>
  <si>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</si>
  <si>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</si>
  <si>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</si>
  <si>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</si>
  <si>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</si>
  <si>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</si>
  <si>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</si>
  <si>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</si>
  <si>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</si>
  <si>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</si>
  <si>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</si>
  <si>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</si>
  <si>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</si>
  <si>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</si>
  <si>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</si>
  <si>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</si>
  <si>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</si>
  <si>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</si>
  <si>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</si>
  <si>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</si>
  <si>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</si>
  <si>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</si>
  <si>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</si>
  <si>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</si>
  <si>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</si>
  <si>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</si>
  <si>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</si>
  <si>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</si>
  <si>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</si>
  <si>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</si>
  <si>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</si>
  <si>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</si>
  <si>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</si>
  <si>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</si>
  <si>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</si>
  <si>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</si>
  <si>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</si>
  <si>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</si>
  <si>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</si>
  <si>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</si>
  <si>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</si>
  <si>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</si>
  <si>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</si>
  <si>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</si>
  <si>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</si>
  <si>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</si>
  <si>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</si>
  <si>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</si>
  <si>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</si>
  <si>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</si>
  <si>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</si>
  <si>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</si>
  <si>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</si>
  <si>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</si>
  <si>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</si>
  <si>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</si>
  <si>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</si>
  <si>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</si>
  <si>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</si>
  <si>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</si>
  <si>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</si>
  <si>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</si>
  <si>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</si>
  <si>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</si>
  <si>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</si>
  <si>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</si>
  <si>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</si>
  <si>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</si>
  <si>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</si>
  <si>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</si>
  <si>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</si>
  <si>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</si>
  <si>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</si>
  <si>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</si>
  <si>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</si>
  <si>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</si>
  <si>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</si>
  <si>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</si>
  <si>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</si>
  <si>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</si>
  <si>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</si>
  <si>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</si>
  <si>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</si>
  <si>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</si>
  <si>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</si>
  <si>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</si>
  <si>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</si>
  <si>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</si>
  <si>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</si>
  <si>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</si>
  <si>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</si>
  <si>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</si>
  <si>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</si>
  <si>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</si>
  <si>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</si>
  <si>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</si>
  <si>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</si>
  <si>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</si>
  <si>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</si>
  <si>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</si>
  <si>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</si>
  <si>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</si>
  <si>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</si>
  <si>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</si>
  <si>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</si>
  <si>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</si>
  <si>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</si>
  <si>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</si>
  <si>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</si>
  <si>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</si>
  <si>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</si>
  <si>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</si>
  <si>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</si>
  <si>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</si>
  <si>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</si>
  <si>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</si>
  <si>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</si>
  <si>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</si>
  <si>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</si>
  <si>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</si>
  <si>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</si>
  <si>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</si>
  <si>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</si>
  <si>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</si>
  <si>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</si>
  <si>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</si>
  <si>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</si>
  <si>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</si>
  <si>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</si>
  <si>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</si>
  <si>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</si>
  <si>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</si>
  <si>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</si>
  <si>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</si>
  <si>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</si>
  <si>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</si>
  <si>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</si>
  <si>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</si>
  <si>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</si>
  <si>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</si>
  <si>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</si>
  <si>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</si>
  <si>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</si>
  <si>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</si>
  <si>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</si>
  <si>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</si>
  <si>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</si>
  <si>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</si>
  <si>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</si>
  <si>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</si>
  <si>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</si>
  <si>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</si>
  <si>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</si>
  <si>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</si>
  <si>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</si>
  <si>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</si>
  <si>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</si>
  <si>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</si>
  <si>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</si>
  <si>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</si>
  <si>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</si>
  <si>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</si>
  <si>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</si>
  <si>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</si>
  <si>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</si>
  <si>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</si>
  <si>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</si>
  <si>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</si>
  <si>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</si>
  <si>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</si>
  <si>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</si>
  <si>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</si>
  <si>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</si>
  <si>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</si>
  <si>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</si>
  <si>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</si>
  <si>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</si>
  <si>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</si>
  <si>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</si>
  <si>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</si>
  <si>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</si>
  <si>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</si>
  <si>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</si>
  <si>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</si>
  <si>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</si>
  <si>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</si>
  <si>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</si>
  <si>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</si>
  <si>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</si>
  <si>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</si>
  <si>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</si>
  <si>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</si>
  <si>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</si>
  <si>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</si>
  <si>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</si>
  <si>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</si>
  <si>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</si>
  <si>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</si>
  <si>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</si>
  <si>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</si>
  <si>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</si>
  <si>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</si>
  <si>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</si>
  <si>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</si>
  <si>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</si>
  <si>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</si>
  <si>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</si>
  <si>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</si>
  <si>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</si>
  <si>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</si>
  <si>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</si>
  <si>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</si>
  <si>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</si>
  <si>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</si>
  <si>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</si>
  <si>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</si>
  <si>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</si>
  <si>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</si>
  <si>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</si>
  <si>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</si>
  <si>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</si>
  <si>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</si>
  <si>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</si>
  <si>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</si>
  <si>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</si>
  <si>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</si>
  <si>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</si>
  <si>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</si>
  <si>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</si>
  <si>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</si>
  <si>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</si>
  <si>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</si>
  <si>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</si>
  <si>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</si>
  <si>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</si>
  <si>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</si>
  <si>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</si>
  <si>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</si>
  <si>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</si>
  <si>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</si>
  <si>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</si>
  <si>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</si>
  <si>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</si>
  <si>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</si>
  <si>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</si>
  <si>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</si>
  <si>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</si>
  <si>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</si>
  <si>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</si>
  <si>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</si>
  <si>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</si>
  <si>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</si>
  <si>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</si>
  <si>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</si>
  <si>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</si>
  <si>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</si>
  <si>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</si>
  <si>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</si>
  <si>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</si>
  <si>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</si>
  <si>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</si>
  <si>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</si>
  <si>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</si>
  <si>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</si>
  <si>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</si>
  <si>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</si>
  <si>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</si>
  <si>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</si>
  <si>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</si>
  <si>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</si>
  <si>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</si>
  <si>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</si>
  <si>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</si>
  <si>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</si>
  <si>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</si>
  <si>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</si>
  <si>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</si>
  <si>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</si>
  <si>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</si>
  <si>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</si>
  <si>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</si>
  <si>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</si>
  <si>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</si>
  <si>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</si>
  <si>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</si>
  <si>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</si>
  <si>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</si>
  <si>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</si>
  <si>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</si>
  <si>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</si>
  <si>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</si>
  <si>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</si>
  <si>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</si>
  <si>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</si>
  <si>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</si>
  <si>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</si>
  <si>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</si>
  <si>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</si>
  <si>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</si>
  <si>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</si>
  <si>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</si>
  <si>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</si>
  <si>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</si>
  <si>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</si>
  <si>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</si>
  <si>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</si>
  <si>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</si>
  <si>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</si>
  <si>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</si>
  <si>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</si>
  <si>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</si>
  <si>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</si>
  <si>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</si>
  <si>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</si>
  <si>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</si>
  <si>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</si>
  <si>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</si>
  <si>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</si>
  <si>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</si>
  <si>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</si>
  <si>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</si>
  <si>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</si>
  <si>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</si>
  <si>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</si>
  <si>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</si>
  <si>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</si>
  <si>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</si>
  <si>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</si>
  <si>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</si>
  <si>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</si>
  <si>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</si>
  <si>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</si>
  <si>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</si>
  <si>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</si>
  <si>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</si>
  <si>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</si>
  <si>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</si>
  <si>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</si>
  <si>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</si>
  <si>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</si>
  <si>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</si>
  <si>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</si>
  <si>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</si>
  <si>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</si>
  <si>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</si>
  <si>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</si>
  <si>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</si>
  <si>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</si>
  <si>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</si>
  <si>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</si>
  <si>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</si>
  <si>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</si>
  <si>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</si>
  <si>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</si>
  <si>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</si>
  <si>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</si>
  <si>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</si>
  <si>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</si>
  <si>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</si>
  <si>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</si>
  <si>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</si>
  <si>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</si>
  <si>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</si>
  <si>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</si>
  <si>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</si>
  <si>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</si>
  <si>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</si>
  <si>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</si>
  <si>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</si>
  <si>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</si>
  <si>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</si>
  <si>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</si>
  <si>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</si>
  <si>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</si>
  <si>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</si>
  <si>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</si>
  <si>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</si>
  <si>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</si>
  <si>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</si>
  <si>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</si>
  <si>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</si>
  <si>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</si>
  <si>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</si>
  <si>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</si>
  <si>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</si>
  <si>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</si>
  <si>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</si>
  <si>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</si>
  <si>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</si>
  <si>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</si>
  <si>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</si>
  <si>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</si>
  <si>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</si>
  <si>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</si>
  <si>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</si>
  <si>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</si>
  <si>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</si>
  <si>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</si>
  <si>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</si>
  <si>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</si>
  <si>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</si>
  <si>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</si>
  <si>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</si>
  <si>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</si>
  <si>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</si>
  <si>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</si>
  <si>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</si>
  <si>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</si>
  <si>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</si>
  <si>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</si>
  <si>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</si>
  <si>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</si>
  <si>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</si>
  <si>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</si>
  <si>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</si>
  <si>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</si>
  <si>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</si>
  <si>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</si>
  <si>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</si>
  <si>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</si>
  <si>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</si>
  <si>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</si>
  <si>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</si>
  <si>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</si>
  <si>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</si>
  <si>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</si>
  <si>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</si>
  <si>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</si>
  <si>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</si>
  <si>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</si>
  <si>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</si>
  <si>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</si>
  <si>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</si>
  <si>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</si>
  <si>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</si>
  <si>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</si>
  <si>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</si>
  <si>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</si>
  <si>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</si>
  <si>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</si>
  <si>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</si>
  <si>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</si>
  <si>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</si>
  <si>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</si>
  <si>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</si>
  <si>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</si>
  <si>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</si>
  <si>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</si>
  <si>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</si>
  <si>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</si>
  <si>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</si>
  <si>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</si>
  <si>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</si>
  <si>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</si>
  <si>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</si>
  <si>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</si>
  <si>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</si>
  <si>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</si>
  <si>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</si>
  <si>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</si>
  <si>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</si>
  <si>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</si>
  <si>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</si>
  <si>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</si>
  <si>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</si>
  <si>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</si>
  <si>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</si>
  <si>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</si>
  <si>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</si>
  <si>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</si>
  <si>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</si>
  <si>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</si>
  <si>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</si>
  <si>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</si>
  <si>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</si>
  <si>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</si>
  <si>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</si>
  <si>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</si>
  <si>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</si>
  <si>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</si>
  <si>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</si>
  <si>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</si>
  <si>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</si>
  <si>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</si>
  <si>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</si>
  <si>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</si>
  <si>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</si>
  <si>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</si>
  <si>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</si>
  <si>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</si>
  <si>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</si>
  <si>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</si>
  <si>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</si>
  <si>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</si>
  <si>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</si>
  <si>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</si>
  <si>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</si>
  <si>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</si>
  <si>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</si>
  <si>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</si>
  <si>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</si>
  <si>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</si>
  <si>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</si>
  <si>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</si>
  <si>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</si>
  <si>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</si>
  <si>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</si>
  <si>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</si>
  <si>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</si>
  <si>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</si>
  <si>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</si>
  <si>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</si>
  <si>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</si>
  <si>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</si>
  <si>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</si>
  <si>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</si>
  <si>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</si>
  <si>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</si>
  <si>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</si>
  <si>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</si>
  <si>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</si>
  <si>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</si>
  <si>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</si>
  <si>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</si>
  <si>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</si>
  <si>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</si>
  <si>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</si>
  <si>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</si>
  <si>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</si>
  <si>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</si>
  <si>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</si>
  <si>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</si>
  <si>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</si>
  <si>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</si>
  <si>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</si>
  <si>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</si>
  <si>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</si>
  <si>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</si>
  <si>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</si>
  <si>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</si>
  <si>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</si>
  <si>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</si>
  <si>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</si>
  <si>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</si>
  <si>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</si>
  <si>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</si>
  <si>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</si>
  <si>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</si>
  <si>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</si>
  <si>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</si>
  <si>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</si>
  <si>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</si>
  <si>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</si>
  <si>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</si>
  <si>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</si>
  <si>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</si>
  <si>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</si>
  <si>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</si>
  <si>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</si>
  <si>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</si>
  <si>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</si>
  <si>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</si>
  <si>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</si>
  <si>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</si>
  <si>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</si>
  <si>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</si>
  <si>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</si>
  <si>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</si>
  <si>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</si>
  <si>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</si>
  <si>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</si>
  <si>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</si>
  <si>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</si>
  <si>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</si>
  <si>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</si>
  <si>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</si>
  <si>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</si>
  <si>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</si>
  <si>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</si>
  <si>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</si>
  <si>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</si>
  <si>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</si>
  <si>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</si>
  <si>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</si>
  <si>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</si>
  <si>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</si>
  <si>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</si>
  <si>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</si>
  <si>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</si>
  <si>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</si>
  <si>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</si>
  <si>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</si>
  <si>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</si>
  <si>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</si>
  <si>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</si>
  <si>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</si>
  <si>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</si>
  <si>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</si>
  <si>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</si>
  <si>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</si>
  <si>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</si>
  <si>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</si>
  <si>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</si>
  <si>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</si>
  <si>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</si>
  <si>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</si>
  <si>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</si>
  <si>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</si>
  <si>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</si>
  <si>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</si>
  <si>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</si>
  <si>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</si>
  <si>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</si>
  <si>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</si>
  <si>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</si>
  <si>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</si>
  <si>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</si>
  <si>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</si>
  <si>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</si>
  <si>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</si>
  <si>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</si>
  <si>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</si>
  <si>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</si>
  <si>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</si>
  <si>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</si>
  <si>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</si>
  <si>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</si>
  <si>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</si>
  <si>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</si>
  <si>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</si>
  <si>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</si>
  <si>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</si>
  <si>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</si>
  <si>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</si>
  <si>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</si>
  <si>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</si>
  <si>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</si>
  <si>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</si>
  <si>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</si>
  <si>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</si>
  <si>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</si>
  <si>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</si>
  <si>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</si>
  <si>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</si>
  <si>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</si>
  <si>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</si>
  <si>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</si>
  <si>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</si>
  <si>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</si>
  <si>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</si>
  <si>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</si>
  <si>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</si>
  <si>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</si>
  <si>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</si>
  <si>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</si>
  <si>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</si>
  <si>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</si>
  <si>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</si>
  <si>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</si>
  <si>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</si>
  <si>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</si>
  <si>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</si>
  <si>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</si>
  <si>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</si>
  <si>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</si>
  <si>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</si>
  <si>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</si>
  <si>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</si>
  <si>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</si>
  <si>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</si>
  <si>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</si>
  <si>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</si>
  <si>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</si>
  <si>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</si>
  <si>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</si>
  <si>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</si>
  <si>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</si>
  <si>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</si>
  <si>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</si>
  <si>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</si>
  <si>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</si>
  <si>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</si>
  <si>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</si>
  <si>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</si>
  <si>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</si>
  <si>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</si>
  <si>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</si>
  <si>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</si>
  <si>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</si>
  <si>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</si>
  <si>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</si>
  <si>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</si>
  <si>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</si>
  <si>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</si>
  <si>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</si>
  <si>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</si>
  <si>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</si>
  <si>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</si>
  <si>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</si>
  <si>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</si>
  <si>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</si>
  <si>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</si>
  <si>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</si>
  <si>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</si>
  <si>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</si>
  <si>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</si>
  <si>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</si>
  <si>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</si>
  <si>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</si>
  <si>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</si>
  <si>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</si>
  <si>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</si>
  <si>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</si>
  <si>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</si>
  <si>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</si>
  <si>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</si>
  <si>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</si>
  <si>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</si>
  <si>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</si>
  <si>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</si>
  <si>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</si>
  <si>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</si>
  <si>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</si>
  <si>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</si>
  <si>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</si>
  <si>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</si>
  <si>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</si>
  <si>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</si>
  <si>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</si>
  <si>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</si>
  <si>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</si>
  <si>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</si>
  <si>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</si>
  <si>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</si>
  <si>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</si>
  <si>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</si>
  <si>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</si>
  <si>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</si>
  <si>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</si>
  <si>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</si>
  <si>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</si>
  <si>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</si>
  <si>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</si>
  <si>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</si>
  <si>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</si>
  <si>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</si>
  <si>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</si>
  <si>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</si>
  <si>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</si>
  <si>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</si>
  <si>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</si>
  <si>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</si>
  <si>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</si>
  <si>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</si>
  <si>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</si>
  <si>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</si>
  <si>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</si>
  <si>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</si>
  <si>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</si>
  <si>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</si>
  <si>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</si>
  <si>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</si>
  <si>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</si>
  <si>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</si>
  <si>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</si>
  <si>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</si>
  <si>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</si>
  <si>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</si>
  <si>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</si>
  <si>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</si>
  <si>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</si>
  <si>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</si>
  <si>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</si>
  <si>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</si>
  <si>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</si>
  <si>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</si>
  <si>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</si>
  <si>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</si>
  <si>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</si>
  <si>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</si>
  <si>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</si>
  <si>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</si>
  <si>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</si>
  <si>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</si>
  <si>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</si>
  <si>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</si>
  <si>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</si>
  <si>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</si>
  <si>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</si>
  <si>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</si>
  <si>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</si>
  <si>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</si>
  <si>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</si>
  <si>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</si>
  <si>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</si>
  <si>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</si>
  <si>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</si>
  <si>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</si>
  <si>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</si>
  <si>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</si>
  <si>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</si>
  <si>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</si>
  <si>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</si>
  <si>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</si>
  <si>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</si>
  <si>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</si>
  <si>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</si>
  <si>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</si>
  <si>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</si>
  <si>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</si>
  <si>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</si>
  <si>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</si>
  <si>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</si>
  <si>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</si>
  <si>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</si>
  <si>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</si>
  <si>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</si>
  <si>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</si>
  <si>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</si>
  <si>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</si>
  <si>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</si>
  <si>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</si>
  <si>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</si>
  <si>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</si>
  <si>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</si>
  <si>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</si>
  <si>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</si>
  <si>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</si>
  <si>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</si>
  <si>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</si>
  <si>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</si>
  <si>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</si>
  <si>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</si>
  <si>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</si>
  <si>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</si>
  <si>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</si>
  <si>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</si>
  <si>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</si>
  <si>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</si>
  <si>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</si>
  <si>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</si>
  <si>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</si>
  <si>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</si>
  <si>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</si>
  <si>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</si>
  <si>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</si>
  <si>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</si>
  <si>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</si>
  <si>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</si>
  <si>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</si>
  <si>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</si>
  <si>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</si>
  <si>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</si>
  <si>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</si>
  <si>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</si>
  <si>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</si>
  <si>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</si>
  <si>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</si>
  <si>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</si>
  <si>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</si>
  <si>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</si>
  <si>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</si>
  <si>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</si>
  <si>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</si>
  <si>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</si>
  <si>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</si>
  <si>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</si>
  <si>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</si>
  <si>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</si>
  <si>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</si>
  <si>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</si>
  <si>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</si>
  <si>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</si>
  <si>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</si>
  <si>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</si>
  <si>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</si>
  <si>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</si>
  <si>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</si>
  <si>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</si>
  <si>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</si>
  <si>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</si>
  <si>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</si>
  <si>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</si>
  <si>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</si>
  <si>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</si>
  <si>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</si>
  <si>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</si>
  <si>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</si>
  <si>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</si>
  <si>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</si>
  <si>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</si>
  <si>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</si>
  <si>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</si>
  <si>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</si>
  <si>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</si>
  <si>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</si>
  <si>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</si>
  <si>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</si>
  <si>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</si>
  <si>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</si>
  <si>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</si>
  <si>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</si>
  <si>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</si>
  <si>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</si>
  <si>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</si>
  <si>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</si>
  <si>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</si>
  <si>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</si>
  <si>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</si>
  <si>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</si>
  <si>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</si>
  <si>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</si>
  <si>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</si>
  <si>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</si>
  <si>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</si>
  <si>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</si>
  <si>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</si>
  <si>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</si>
  <si>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</si>
  <si>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</si>
  <si>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</si>
  <si>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</si>
  <si>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</si>
  <si>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</si>
  <si>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</si>
  <si>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</si>
  <si>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</si>
  <si>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</si>
  <si>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</si>
  <si>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</si>
  <si>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</si>
  <si>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</si>
  <si>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</si>
  <si>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</si>
  <si>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</si>
  <si>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</si>
  <si>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</si>
  <si>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</si>
  <si>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</si>
  <si>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</si>
  <si>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</si>
  <si>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</si>
  <si>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</si>
  <si>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</si>
  <si>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</si>
  <si>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</si>
  <si>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</si>
  <si>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</si>
  <si>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</si>
  <si>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</si>
  <si>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</si>
  <si>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</si>
  <si>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</si>
  <si>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</si>
  <si>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</si>
  <si>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</si>
  <si>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</si>
  <si>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</si>
  <si>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</si>
  <si>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</si>
  <si>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</si>
  <si>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</si>
  <si>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</si>
  <si>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</si>
  <si>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</si>
  <si>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</si>
  <si>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</si>
  <si>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</si>
  <si>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</si>
  <si>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</si>
  <si>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</si>
  <si>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</si>
  <si>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</si>
  <si>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</si>
  <si>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</si>
  <si>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</si>
  <si>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</si>
  <si>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</si>
  <si>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</si>
  <si>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</si>
  <si>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</si>
  <si>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</si>
  <si>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</si>
  <si>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</si>
  <si>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</si>
  <si>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</si>
  <si>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</si>
  <si>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</si>
  <si>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</si>
  <si>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</si>
  <si>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</si>
  <si>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</si>
  <si>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</si>
  <si>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</si>
  <si>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</si>
  <si>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</si>
  <si>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</si>
  <si>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</si>
  <si>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</si>
  <si>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</si>
  <si>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</si>
  <si>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</si>
  <si>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</si>
  <si>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</si>
  <si>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</si>
  <si>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</si>
  <si>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</si>
  <si>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</si>
  <si>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</si>
  <si>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</si>
  <si>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</si>
  <si>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</si>
  <si>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</si>
  <si>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</si>
  <si>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</si>
  <si>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</si>
  <si>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</si>
  <si>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</si>
  <si>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</si>
  <si>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</si>
  <si>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</si>
  <si>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</si>
  <si>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</si>
  <si>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</si>
  <si>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</si>
  <si>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</si>
  <si>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</si>
  <si>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</si>
  <si>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</si>
  <si>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</si>
  <si>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</si>
  <si>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</si>
  <si>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</si>
  <si>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</si>
  <si>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</si>
  <si>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</si>
  <si>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</si>
  <si>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</si>
  <si>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</si>
  <si>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</si>
  <si>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</si>
  <si>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</si>
  <si>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</si>
  <si>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</si>
  <si>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</si>
  <si>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</si>
  <si>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</si>
  <si>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</si>
  <si>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</si>
  <si>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</si>
  <si>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</si>
  <si>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</si>
  <si>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</si>
  <si>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</si>
  <si>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</si>
  <si>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</si>
  <si>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</si>
  <si>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</si>
  <si>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</si>
  <si>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</si>
  <si>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</si>
  <si>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</si>
  <si>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</si>
  <si>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</si>
  <si>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</si>
  <si>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</si>
  <si>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</si>
  <si>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</si>
  <si>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</si>
  <si>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</si>
  <si>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</si>
  <si>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</si>
  <si>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</si>
  <si>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</si>
  <si>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</si>
  <si>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</si>
  <si>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</si>
  <si>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</si>
  <si>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</si>
  <si>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</si>
  <si>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</si>
  <si>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</si>
  <si>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</si>
  <si>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</si>
  <si>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</si>
  <si>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</si>
  <si>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</si>
  <si>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</si>
  <si>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</si>
  <si>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</si>
  <si>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</si>
  <si>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</si>
  <si>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</si>
  <si>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</si>
  <si>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</si>
  <si>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</si>
  <si>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</si>
  <si>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</si>
  <si>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</si>
  <si>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</si>
  <si>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</si>
  <si>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</si>
  <si>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</si>
  <si>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</si>
  <si>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</si>
  <si>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</si>
  <si>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</si>
  <si>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</si>
  <si>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</si>
  <si>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</si>
  <si>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</si>
  <si>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</si>
  <si>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</si>
  <si>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</si>
  <si>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</si>
  <si>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</si>
  <si>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</si>
  <si>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</si>
  <si>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</si>
  <si>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</si>
  <si>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</si>
  <si>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</si>
  <si>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</si>
  <si>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</si>
  <si>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</si>
  <si>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</si>
  <si>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</si>
  <si>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</si>
  <si>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</si>
  <si>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</si>
  <si>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</si>
  <si>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</si>
  <si>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</si>
  <si>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</si>
  <si>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</si>
  <si>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</si>
  <si>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</si>
  <si>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</si>
  <si>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</si>
  <si>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</si>
  <si>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</si>
  <si>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</si>
  <si>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</si>
  <si>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</si>
  <si>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</si>
  <si>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</si>
  <si>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</si>
  <si>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</si>
  <si>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</si>
  <si>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</si>
  <si>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</si>
  <si>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</si>
  <si>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</si>
  <si>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</si>
  <si>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</si>
  <si>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</si>
  <si>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</si>
  <si>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</si>
  <si>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</si>
  <si>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</si>
  <si>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</si>
  <si>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</si>
  <si>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</si>
  <si>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</si>
  <si>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</si>
  <si>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</si>
  <si>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</si>
  <si>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</si>
  <si>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</si>
  <si>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</si>
  <si>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</si>
  <si>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</si>
  <si>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</si>
  <si>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</si>
  <si>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</si>
  <si>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</si>
  <si>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</si>
  <si>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</si>
  <si>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</si>
  <si>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</si>
  <si>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</si>
  <si>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</si>
  <si>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</si>
  <si>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</si>
  <si>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</si>
  <si>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</si>
  <si>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</si>
  <si>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</si>
  <si>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</si>
  <si>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</si>
  <si>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</si>
  <si>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</si>
  <si>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</si>
  <si>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</si>
  <si>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</si>
  <si>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</si>
  <si>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</si>
  <si>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</si>
  <si>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</si>
  <si>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</si>
  <si>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</si>
  <si>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</si>
  <si>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</si>
  <si>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</si>
  <si>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</si>
  <si>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</si>
  <si>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</si>
  <si>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</si>
  <si>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</si>
  <si>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</si>
  <si>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</si>
  <si>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</si>
  <si>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</si>
  <si>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</si>
  <si>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</si>
  <si>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</si>
  <si>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</si>
  <si>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</si>
  <si>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</si>
  <si>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</si>
  <si>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</si>
  <si>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</si>
  <si>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</si>
  <si>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</si>
  <si>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</si>
  <si>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</si>
  <si>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</si>
  <si>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</si>
  <si>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</si>
  <si>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</si>
  <si>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</si>
  <si>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</si>
  <si>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</si>
  <si>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</si>
  <si>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</si>
  <si>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</si>
  <si>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</si>
  <si>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</si>
  <si>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</si>
  <si>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</si>
  <si>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</si>
  <si>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</si>
  <si>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</si>
  <si>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</si>
  <si>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</si>
  <si>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</si>
  <si>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</si>
  <si>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</si>
  <si>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</si>
  <si>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</si>
  <si>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</si>
  <si>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</si>
  <si>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</si>
  <si>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</si>
  <si>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</si>
  <si>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</si>
  <si>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</si>
  <si>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</si>
  <si>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</si>
  <si>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</si>
  <si>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</si>
  <si>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</si>
  <si>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</si>
  <si>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</si>
  <si>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</si>
  <si>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</si>
  <si>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</si>
  <si>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</si>
  <si>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</si>
  <si>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</si>
  <si>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</si>
  <si>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</si>
  <si>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</si>
  <si>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</si>
  <si>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</si>
  <si>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</si>
  <si>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</si>
  <si>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</si>
  <si>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</si>
  <si>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</si>
  <si>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</si>
  <si>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</si>
  <si>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</si>
  <si>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</si>
  <si>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</si>
  <si>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</si>
  <si>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</si>
  <si>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</si>
  <si>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</si>
  <si>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</si>
  <si>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</si>
  <si>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</si>
  <si>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</si>
  <si>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</si>
  <si>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</si>
  <si>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</si>
  <si>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</si>
  <si>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</si>
  <si>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</si>
  <si>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</si>
  <si>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</si>
  <si>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</si>
  <si>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</si>
  <si>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</si>
  <si>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</si>
  <si>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</si>
  <si>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</si>
  <si>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</si>
  <si>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</si>
  <si>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</si>
  <si>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</si>
  <si>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</si>
  <si>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</si>
  <si>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</si>
  <si>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</si>
  <si>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</si>
  <si>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</si>
  <si>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</si>
  <si>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</si>
  <si>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</si>
  <si>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</si>
  <si>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</si>
  <si>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</si>
  <si>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</si>
  <si>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</si>
  <si>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</si>
  <si>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</si>
  <si>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</si>
  <si>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</si>
  <si>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</si>
  <si>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</si>
  <si>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</si>
  <si>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</si>
  <si>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</si>
  <si>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</si>
  <si>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</si>
  <si>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</si>
  <si>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</si>
  <si>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</si>
  <si>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</si>
  <si>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</si>
  <si>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</si>
  <si>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</si>
  <si>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</si>
  <si>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</si>
  <si>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</si>
  <si>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</si>
  <si>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</si>
  <si>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</si>
  <si>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</si>
  <si>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</si>
  <si>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</si>
  <si>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</si>
  <si>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</si>
  <si>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</si>
  <si>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</si>
  <si>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</si>
  <si>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</si>
  <si>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</si>
  <si>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</si>
  <si>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</si>
  <si>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</si>
  <si>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</si>
  <si>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</si>
  <si>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</si>
  <si>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</si>
  <si>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</si>
  <si>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</si>
  <si>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</si>
  <si>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</si>
  <si>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</si>
  <si>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</si>
  <si>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</si>
  <si>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</si>
  <si>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</si>
  <si>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</si>
  <si>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</si>
  <si>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</si>
  <si>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</si>
  <si>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</si>
  <si>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</si>
  <si>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</si>
  <si>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</si>
  <si>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</si>
  <si>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</si>
  <si>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</si>
  <si>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</si>
  <si>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</si>
  <si>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</si>
  <si>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</si>
  <si>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</si>
  <si>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</si>
  <si>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</si>
  <si>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</si>
  <si>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</si>
  <si>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</si>
  <si>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</si>
  <si>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</si>
  <si>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</si>
  <si>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</si>
  <si>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</si>
  <si>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</si>
  <si>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</si>
  <si>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</si>
  <si>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</si>
  <si>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</si>
  <si>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</si>
  <si>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</si>
  <si>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</si>
  <si>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</si>
  <si>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</si>
  <si>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</si>
  <si>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</si>
  <si>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</si>
  <si>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</si>
  <si>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</si>
  <si>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</si>
  <si>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</si>
  <si>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</si>
  <si>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</si>
  <si>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</si>
  <si>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</si>
  <si>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</si>
  <si>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</si>
  <si>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</si>
  <si>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</si>
  <si>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</si>
  <si>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</si>
  <si>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</si>
  <si>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</si>
  <si>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</si>
  <si>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</si>
  <si>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</si>
  <si>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</si>
  <si>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</si>
  <si>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</si>
  <si>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</si>
  <si>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</si>
  <si>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</si>
  <si>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</si>
  <si>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</si>
  <si>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</si>
  <si>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</si>
  <si>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</si>
  <si>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</si>
  <si>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</si>
  <si>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</si>
  <si>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</si>
  <si>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</si>
  <si>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</si>
  <si>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</si>
  <si>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</si>
  <si>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</si>
  <si>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</si>
  <si>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</si>
  <si>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</si>
  <si>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</si>
  <si>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</si>
  <si>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</si>
  <si>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</si>
  <si>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</si>
  <si>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</si>
  <si>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</si>
  <si>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</si>
  <si>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</si>
  <si>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</si>
  <si>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</si>
  <si>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</si>
  <si>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</si>
  <si>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</si>
  <si>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</si>
  <si>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</si>
  <si>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</si>
  <si>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</si>
  <si>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</si>
  <si>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</si>
  <si>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</si>
  <si>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</si>
  <si>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</si>
  <si>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</si>
  <si>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</si>
  <si>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</si>
  <si>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</si>
  <si>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</si>
  <si>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</si>
  <si>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</si>
  <si>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</si>
  <si>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</si>
  <si>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</si>
  <si>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</si>
  <si>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</si>
  <si>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</si>
  <si>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</si>
  <si>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</si>
  <si>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</si>
  <si>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</si>
  <si>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</si>
  <si>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</si>
  <si>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</si>
  <si>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</si>
  <si>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</si>
  <si>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</si>
  <si>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</si>
  <si>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</si>
  <si>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</si>
  <si>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</si>
  <si>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</si>
  <si>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</si>
  <si>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</si>
  <si>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</si>
  <si>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</si>
  <si>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</si>
  <si>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</si>
  <si>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</si>
  <si>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</si>
  <si>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</si>
  <si>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</si>
  <si>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</si>
  <si>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</si>
  <si>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</si>
  <si>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</si>
  <si>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</si>
  <si>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</si>
  <si>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</si>
  <si>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</si>
  <si>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</si>
  <si>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</si>
  <si>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</si>
  <si>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</si>
  <si>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</si>
  <si>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</si>
  <si>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</si>
  <si>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</si>
  <si>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</si>
  <si>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</si>
  <si>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</si>
  <si>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</si>
  <si>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</si>
  <si>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</si>
  <si>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</si>
  <si>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</si>
  <si>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</si>
  <si>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</si>
  <si>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</si>
  <si>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</si>
  <si>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</si>
  <si>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</si>
  <si>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</si>
  <si>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</si>
  <si>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</si>
  <si>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</si>
  <si>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</si>
  <si>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</si>
  <si>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</si>
  <si>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</si>
  <si>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</si>
  <si>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</si>
  <si>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</si>
  <si>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</si>
  <si>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</si>
  <si>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</si>
  <si>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</si>
  <si>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</si>
  <si>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</si>
  <si>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</si>
  <si>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</si>
  <si>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</si>
  <si>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</si>
  <si>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</si>
  <si>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</si>
  <si>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</si>
  <si>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</si>
  <si>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</si>
  <si>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</si>
  <si>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</si>
  <si>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</si>
  <si>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</si>
  <si>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</si>
  <si>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</si>
  <si>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</si>
  <si>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</si>
  <si>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</si>
  <si>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</si>
  <si>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</si>
  <si>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</si>
  <si>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</si>
  <si>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</si>
  <si>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</si>
  <si>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</si>
  <si>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</si>
  <si>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</si>
  <si>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</si>
  <si>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</si>
  <si>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</si>
  <si>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</si>
  <si>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</si>
  <si>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</si>
  <si>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</si>
  <si>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</si>
  <si>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</si>
  <si>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</si>
  <si>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</si>
  <si>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</si>
  <si>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</si>
  <si>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</si>
  <si>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</si>
  <si>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</si>
  <si>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</si>
  <si>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</si>
  <si>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</si>
  <si>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</si>
  <si>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</si>
  <si>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</si>
  <si>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</si>
  <si>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</si>
  <si>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</si>
  <si>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</si>
  <si>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</si>
  <si>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</si>
  <si>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</si>
  <si>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</si>
  <si>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</si>
  <si>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</si>
  <si>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</si>
  <si>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</si>
  <si>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</si>
  <si>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</si>
  <si>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</si>
  <si>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</si>
  <si>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</si>
  <si>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</si>
  <si>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</si>
  <si>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</si>
  <si>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</si>
  <si>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</si>
  <si>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</si>
  <si>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</si>
  <si>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</si>
  <si>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</si>
  <si>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</si>
  <si>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</si>
  <si>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</si>
  <si>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</si>
  <si>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</si>
  <si>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</si>
  <si>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</si>
  <si>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</si>
  <si>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</si>
  <si>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</si>
  <si>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</si>
  <si>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</si>
  <si>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</si>
  <si>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</si>
  <si>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</si>
  <si>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</si>
  <si>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</si>
  <si>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</si>
  <si>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</si>
  <si>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</si>
  <si>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</si>
  <si>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</si>
  <si>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</si>
  <si>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</si>
  <si>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</si>
  <si>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</si>
  <si>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</si>
  <si>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</si>
  <si>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</si>
  <si>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</si>
  <si>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</si>
  <si>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</si>
  <si>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</si>
  <si>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</si>
  <si>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</si>
  <si>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</si>
  <si>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</si>
  <si>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</si>
  <si>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</si>
  <si>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</si>
  <si>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</si>
  <si>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</si>
  <si>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</si>
  <si>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</si>
  <si>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</si>
  <si>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</si>
  <si>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</si>
  <si>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</si>
  <si>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</si>
  <si>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</si>
  <si>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</si>
  <si>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</si>
  <si>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</si>
  <si>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</si>
  <si>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</si>
  <si>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</si>
  <si>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</si>
  <si>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</si>
  <si>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</si>
  <si>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</si>
  <si>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</si>
  <si>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</si>
  <si>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</si>
  <si>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</si>
  <si>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</si>
  <si>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</si>
  <si>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</si>
  <si>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</si>
  <si>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</si>
  <si>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</si>
  <si>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</si>
  <si>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</si>
  <si>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</si>
  <si>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</si>
  <si>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</si>
  <si>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</si>
  <si>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</si>
  <si>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</si>
  <si>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</si>
  <si>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</si>
  <si>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</si>
  <si>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</si>
  <si>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</si>
  <si>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</si>
  <si>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</si>
  <si>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</si>
  <si>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</si>
  <si>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</si>
  <si>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</si>
  <si>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</si>
  <si>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</si>
  <si>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</si>
  <si>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</si>
  <si>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</si>
  <si>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</si>
  <si>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</si>
  <si>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</si>
  <si>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</si>
  <si>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</si>
  <si>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</si>
  <si>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</si>
  <si>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</si>
  <si>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</si>
  <si>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</si>
  <si>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</si>
  <si>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</si>
  <si>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</si>
  <si>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</si>
  <si>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</si>
  <si>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</si>
  <si>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</si>
  <si>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</si>
  <si>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</si>
  <si>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</si>
  <si>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</si>
  <si>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</si>
  <si>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</si>
  <si>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</si>
  <si>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</si>
  <si>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</si>
  <si>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</si>
  <si>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</si>
  <si>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</si>
  <si>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</si>
  <si>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</si>
  <si>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</si>
  <si>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</si>
  <si>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</si>
  <si>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</si>
  <si>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</si>
  <si>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</si>
  <si>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</si>
  <si>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</si>
  <si>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</si>
  <si>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</si>
  <si>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</si>
  <si>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</si>
  <si>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</si>
  <si>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</si>
  <si>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</si>
  <si>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</si>
  <si>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</si>
  <si>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</si>
  <si>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</si>
  <si>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</si>
  <si>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</si>
  <si>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</si>
  <si>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</si>
  <si>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</si>
  <si>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</si>
  <si>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</si>
  <si>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</si>
  <si>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</si>
  <si>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</si>
  <si>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</si>
  <si>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</si>
  <si>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</si>
  <si>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</si>
  <si>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</si>
  <si>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</si>
  <si>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</si>
  <si>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</si>
  <si>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</si>
  <si>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</si>
  <si>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</si>
  <si>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</si>
  <si>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</si>
  <si>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</si>
  <si>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</si>
  <si>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</si>
  <si>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</si>
  <si>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</si>
  <si>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</si>
  <si>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</si>
  <si>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</si>
  <si>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</si>
  <si>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</si>
  <si>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</si>
  <si>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</si>
  <si>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</si>
  <si>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</si>
  <si>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</si>
  <si>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</si>
  <si>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</si>
  <si>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</si>
  <si>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</si>
  <si>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</si>
  <si>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</si>
  <si>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</si>
  <si>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</si>
  <si>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</si>
  <si>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</si>
  <si>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</si>
  <si>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</si>
  <si>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</si>
  <si>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</si>
  <si>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</si>
  <si>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</si>
  <si>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</si>
  <si>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</si>
  <si>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</si>
  <si>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</si>
  <si>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</si>
  <si>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</si>
  <si>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</si>
  <si>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</si>
  <si>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</si>
  <si>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</si>
  <si>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</si>
  <si>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</si>
  <si>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</si>
  <si>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</si>
  <si>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</si>
  <si>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</si>
  <si>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</si>
  <si>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</si>
  <si>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</si>
  <si>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</si>
  <si>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</si>
  <si>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</si>
  <si>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</si>
  <si>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</si>
  <si>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</si>
  <si>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</si>
  <si>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</si>
  <si>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</si>
  <si>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</si>
  <si>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</si>
  <si>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</si>
  <si>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</si>
  <si>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</si>
  <si>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</si>
  <si>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</si>
  <si>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</si>
  <si>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</si>
  <si>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</si>
  <si>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</si>
  <si>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</si>
  <si>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</si>
  <si>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</si>
  <si>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</si>
  <si>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</si>
  <si>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</si>
  <si>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</si>
  <si>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</si>
  <si>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</si>
  <si>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</si>
  <si>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</si>
  <si>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</si>
  <si>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</si>
  <si>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</si>
  <si>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</si>
  <si>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</si>
  <si>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</si>
  <si>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</si>
  <si>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</si>
  <si>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</si>
  <si>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</si>
  <si>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</si>
  <si>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</si>
  <si>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</si>
  <si>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</si>
  <si>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</si>
  <si>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</si>
  <si>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</si>
  <si>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</si>
  <si>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</si>
  <si>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</si>
  <si>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</si>
  <si>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</si>
  <si>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</si>
  <si>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</si>
  <si>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</si>
  <si>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</si>
  <si>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</si>
  <si>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</si>
  <si>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</si>
  <si>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</si>
  <si>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</si>
  <si>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</si>
  <si>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</si>
  <si>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</si>
  <si>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</si>
  <si>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</si>
  <si>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</si>
  <si>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</si>
  <si>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</si>
  <si>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</si>
  <si>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</si>
  <si>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</si>
  <si>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</si>
  <si>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</si>
  <si>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</si>
  <si>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</si>
  <si>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</si>
  <si>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</si>
  <si>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</si>
  <si>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</si>
  <si>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</si>
  <si>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</si>
  <si>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</si>
  <si>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</si>
  <si>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</si>
  <si>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</si>
  <si>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</si>
  <si>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</si>
  <si>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</si>
  <si>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</si>
  <si>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</si>
  <si>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</si>
  <si>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</si>
  <si>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</si>
  <si>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</si>
  <si>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</si>
  <si>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</si>
  <si>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</si>
  <si>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</si>
  <si>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</si>
  <si>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</si>
  <si>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</si>
  <si>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</si>
  <si>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</si>
  <si>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</si>
  <si>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</si>
  <si>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</si>
  <si>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</si>
  <si>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</si>
  <si>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</si>
  <si>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</si>
  <si>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</si>
  <si>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</si>
  <si>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</si>
  <si>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</si>
  <si>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</si>
  <si>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</si>
  <si>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</si>
  <si>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</si>
  <si>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</si>
  <si>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</si>
  <si>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</si>
  <si>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</si>
  <si>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</si>
  <si>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</si>
  <si>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</si>
  <si>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</si>
  <si>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</si>
  <si>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</si>
  <si>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</si>
  <si>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</si>
  <si>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</si>
  <si>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</si>
  <si>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</si>
  <si>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</si>
  <si>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</si>
  <si>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</si>
  <si>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</si>
  <si>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</si>
  <si>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</si>
  <si>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</si>
  <si>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</si>
  <si>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</si>
  <si>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</si>
  <si>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</si>
  <si>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</si>
  <si>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</si>
  <si>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</si>
  <si>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</si>
  <si>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</si>
  <si>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</si>
  <si>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</si>
  <si>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</si>
  <si>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</si>
  <si>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</si>
  <si>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</si>
  <si>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</si>
  <si>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</si>
  <si>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</si>
  <si>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</si>
  <si>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</si>
  <si>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</si>
  <si>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</si>
  <si>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</si>
  <si>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</si>
  <si>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</si>
  <si>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</si>
  <si>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</si>
  <si>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</si>
  <si>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</si>
  <si>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</si>
  <si>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</si>
  <si>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</si>
  <si>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</si>
  <si>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</si>
  <si>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</si>
  <si>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</si>
  <si>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</si>
  <si>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</si>
  <si>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</si>
  <si>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</si>
  <si>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</si>
  <si>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</si>
  <si>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</si>
  <si>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</si>
  <si>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</si>
  <si>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</si>
  <si>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</si>
  <si>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</si>
  <si>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</si>
  <si>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</si>
  <si>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</si>
  <si>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</si>
  <si>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</si>
  <si>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</si>
  <si>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</si>
  <si>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</si>
  <si>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</si>
  <si>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</si>
  <si>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</si>
  <si>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</si>
  <si>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</si>
  <si>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</si>
  <si>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</si>
  <si>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</si>
  <si>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</si>
  <si>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</si>
  <si>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</si>
  <si>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</si>
  <si>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</si>
  <si>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</si>
  <si>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</si>
  <si>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</si>
  <si>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</si>
  <si>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</si>
  <si>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</si>
  <si>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</si>
  <si>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</si>
  <si>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</si>
  <si>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</si>
  <si>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</si>
  <si>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</si>
  <si>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</si>
  <si>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</si>
  <si>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</si>
  <si>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</si>
  <si>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</si>
  <si>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</si>
  <si>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</si>
  <si>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</si>
  <si>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</si>
  <si>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</si>
  <si>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</si>
  <si>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</si>
  <si>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</si>
  <si>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</si>
  <si>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</si>
  <si>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</si>
  <si>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</si>
  <si>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</si>
  <si>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</si>
  <si>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</si>
  <si>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</si>
  <si>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</si>
  <si>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</si>
  <si>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</si>
  <si>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</si>
  <si>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</si>
  <si>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</si>
  <si>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</si>
  <si>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</si>
  <si>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</si>
  <si>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</si>
  <si>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</si>
  <si>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</si>
  <si>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</si>
  <si>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</si>
  <si>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</si>
  <si>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</si>
  <si>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</si>
  <si>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</si>
  <si>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</si>
  <si>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</si>
  <si>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</si>
  <si>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</si>
  <si>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</si>
  <si>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</si>
  <si>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</si>
  <si>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</si>
  <si>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</si>
  <si>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</si>
  <si>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</si>
  <si>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</si>
  <si>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</si>
  <si>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</si>
  <si>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</si>
  <si>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</si>
  <si>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</si>
  <si>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</si>
  <si>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</si>
  <si>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</si>
  <si>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</si>
  <si>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</si>
  <si>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</si>
  <si>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</si>
  <si>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</si>
  <si>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</si>
  <si>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</si>
  <si>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</si>
  <si>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</si>
  <si>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</si>
  <si>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</si>
  <si>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</si>
  <si>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</si>
  <si>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</si>
  <si>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</si>
  <si>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</si>
  <si>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</si>
  <si>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</si>
  <si>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</si>
  <si>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</si>
  <si>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</si>
  <si>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</si>
  <si>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</si>
  <si>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</si>
  <si>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</si>
  <si>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</si>
  <si>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</si>
  <si>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</si>
  <si>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</si>
  <si>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</si>
  <si>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</si>
  <si>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</si>
  <si>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</si>
  <si>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</si>
  <si>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</si>
  <si>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</si>
  <si>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</si>
  <si>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</si>
  <si>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</si>
  <si>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</si>
  <si>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</si>
  <si>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</si>
  <si>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</si>
  <si>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</si>
  <si>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</si>
  <si>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</si>
  <si>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</si>
  <si>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</si>
  <si>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</si>
  <si>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</si>
  <si>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</si>
  <si>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</si>
  <si>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</si>
  <si>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</si>
  <si>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</si>
  <si>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</si>
  <si>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</si>
  <si>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</si>
  <si>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</si>
  <si>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</si>
  <si>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</si>
  <si>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</si>
  <si>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</si>
  <si>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</si>
  <si>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</si>
  <si>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</si>
  <si>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</si>
  <si>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</si>
  <si>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</si>
  <si>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</si>
  <si>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</si>
  <si>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</si>
  <si>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</si>
  <si>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</si>
  <si>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</si>
  <si>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</si>
  <si>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</si>
  <si>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</si>
  <si>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</si>
  <si>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</si>
  <si>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</si>
  <si>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</si>
  <si>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</si>
  <si>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</si>
  <si>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</si>
  <si>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</si>
  <si>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</si>
  <si>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</si>
  <si>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</si>
  <si>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</si>
  <si>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</si>
  <si>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</si>
  <si>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</si>
  <si>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</si>
  <si>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</si>
  <si>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</si>
  <si>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</si>
  <si>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</si>
  <si>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</si>
  <si>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</si>
  <si>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</si>
  <si>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</si>
  <si>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</si>
  <si>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</si>
  <si>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</si>
  <si>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</si>
  <si>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</si>
  <si>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</si>
  <si>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</si>
  <si>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</si>
  <si>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</si>
  <si>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</si>
  <si>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</si>
  <si>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</si>
  <si>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</si>
  <si>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</si>
  <si>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</si>
  <si>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</si>
  <si>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</si>
  <si>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</si>
  <si>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</si>
  <si>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</si>
  <si>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</si>
  <si>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</si>
  <si>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</si>
  <si>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</si>
  <si>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</si>
  <si>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</si>
  <si>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</si>
  <si>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</si>
  <si>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</si>
  <si>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</si>
  <si>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</si>
  <si>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</si>
  <si>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</si>
  <si>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</si>
  <si>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</si>
  <si>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</si>
  <si>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</si>
  <si>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</si>
  <si>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</si>
  <si>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</si>
  <si>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</si>
  <si>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</si>
  <si>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</si>
  <si>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</si>
  <si>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</si>
  <si>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</si>
  <si>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</si>
  <si>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</si>
  <si>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</si>
  <si>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</si>
  <si>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</si>
  <si>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</si>
  <si>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</si>
  <si>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</si>
  <si>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</si>
  <si>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</si>
  <si>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</si>
  <si>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</si>
  <si>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</si>
  <si>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</si>
  <si>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</si>
  <si>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</si>
  <si>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</si>
  <si>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</si>
  <si>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</si>
  <si>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</si>
  <si>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</si>
  <si>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</si>
  <si>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</si>
  <si>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</si>
  <si>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</si>
  <si>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</si>
  <si>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</si>
  <si>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</si>
  <si>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</si>
  <si>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</si>
  <si>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</si>
  <si>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</si>
  <si>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</si>
  <si>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</si>
  <si>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</si>
  <si>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</si>
  <si>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</si>
  <si>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</si>
  <si>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</si>
  <si>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</si>
  <si>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</si>
  <si>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</si>
  <si>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</si>
  <si>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</si>
  <si>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</si>
  <si>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</si>
  <si>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</si>
  <si>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</si>
  <si>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</si>
  <si>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</si>
  <si>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</si>
  <si>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</si>
  <si>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</si>
  <si>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</si>
  <si>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</si>
  <si>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</si>
  <si>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</si>
  <si>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</si>
  <si>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</si>
  <si>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</si>
  <si>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</si>
  <si>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</si>
  <si>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</si>
  <si>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</si>
  <si>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</si>
  <si>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</si>
  <si>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</si>
  <si>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</si>
  <si>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</si>
  <si>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</si>
  <si>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</si>
  <si>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</si>
  <si>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</si>
  <si>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</si>
  <si>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</si>
  <si>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</si>
  <si>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</si>
  <si>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</si>
  <si>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</si>
  <si>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</si>
  <si>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</si>
  <si>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</si>
  <si>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</si>
  <si>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</si>
  <si>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</si>
  <si>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</si>
  <si>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</si>
  <si>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</si>
  <si>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</si>
  <si>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</si>
  <si>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</si>
  <si>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</si>
  <si>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</si>
  <si>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</si>
  <si>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</si>
  <si>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</si>
  <si>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</si>
  <si>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</si>
  <si>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</si>
  <si>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</si>
  <si>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</si>
  <si>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</si>
  <si>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</si>
  <si>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</si>
  <si>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</si>
  <si>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</si>
  <si>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</si>
  <si>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</si>
  <si>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</si>
  <si>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</si>
  <si>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</si>
  <si>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</si>
  <si>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</si>
  <si>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</si>
  <si>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</si>
  <si>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</si>
  <si>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</si>
  <si>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</si>
  <si>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</si>
  <si>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</si>
  <si>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</si>
  <si>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</si>
  <si>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</si>
  <si>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</si>
  <si>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</si>
  <si>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</si>
  <si>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</si>
  <si>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</si>
  <si>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</si>
  <si>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</si>
  <si>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</si>
  <si>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</si>
  <si>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</si>
  <si>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</si>
  <si>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</si>
  <si>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</si>
  <si>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</si>
  <si>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</si>
  <si>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</si>
  <si>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</si>
  <si>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</si>
  <si>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</si>
  <si>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</si>
  <si>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</si>
  <si>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</si>
  <si>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</si>
  <si>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</si>
  <si>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</si>
  <si>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</si>
  <si>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</si>
  <si>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</si>
  <si>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</si>
  <si>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</si>
  <si>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</si>
  <si>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</si>
  <si>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</si>
  <si>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</si>
  <si>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</si>
  <si>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</si>
  <si>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</si>
  <si>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</si>
  <si>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</si>
  <si>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</si>
  <si>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</si>
  <si>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</si>
  <si>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</si>
  <si>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</si>
  <si>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</si>
  <si>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</si>
  <si>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</si>
  <si>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</si>
  <si>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</si>
  <si>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</si>
  <si>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</si>
  <si>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</si>
  <si>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</si>
  <si>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</si>
  <si>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</si>
  <si>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</si>
  <si>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</si>
  <si>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</si>
  <si>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</si>
  <si>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</si>
  <si>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</si>
  <si>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</si>
  <si>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</si>
  <si>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</si>
  <si>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</si>
  <si>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</si>
  <si>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</si>
  <si>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</si>
  <si>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</si>
  <si>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</si>
  <si>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</si>
  <si>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</si>
  <si>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</si>
  <si>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</si>
  <si>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</si>
  <si>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</si>
  <si>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</si>
  <si>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</si>
  <si>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</si>
  <si>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</si>
  <si>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</si>
  <si>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</si>
  <si>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</si>
  <si>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</si>
  <si>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</si>
  <si>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</si>
  <si>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</si>
  <si>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</si>
  <si>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</si>
  <si>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</si>
  <si>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</si>
  <si>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</si>
  <si>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</si>
  <si>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</si>
  <si>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</si>
  <si>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</si>
  <si>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</si>
  <si>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</si>
  <si>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</si>
  <si>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</si>
  <si>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</si>
  <si>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</si>
  <si>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</si>
  <si>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</si>
  <si>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</si>
  <si>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</si>
  <si>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</si>
  <si>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</si>
  <si>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</si>
  <si>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</si>
  <si>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</si>
  <si>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</si>
  <si>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</si>
  <si>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</si>
  <si>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</si>
  <si>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</si>
  <si>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</si>
  <si>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</si>
  <si>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</si>
  <si>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</si>
  <si>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</si>
  <si>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</si>
  <si>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</si>
  <si>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</si>
  <si>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</si>
  <si>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</si>
  <si>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</si>
  <si>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</si>
  <si>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</si>
  <si>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</si>
  <si>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</si>
  <si>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</si>
  <si>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</si>
  <si>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</si>
  <si>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</si>
  <si>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</si>
  <si>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</si>
  <si>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</si>
  <si>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</si>
  <si>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</si>
  <si>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</si>
  <si>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</si>
  <si>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</si>
  <si>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</si>
  <si>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</si>
  <si>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</si>
  <si>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</si>
  <si>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</si>
  <si>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</si>
  <si>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</si>
  <si>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</si>
  <si>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</si>
  <si>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</si>
  <si>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</si>
  <si>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</si>
  <si>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</si>
  <si>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</si>
  <si>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</si>
  <si>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</si>
  <si>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</si>
  <si>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</si>
  <si>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</si>
  <si>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</si>
  <si>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</si>
  <si>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</si>
  <si>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</si>
  <si>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</si>
  <si>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</si>
  <si>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</si>
  <si>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</si>
  <si>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</si>
  <si>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</si>
  <si>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</si>
  <si>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</si>
  <si>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</si>
  <si>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</si>
  <si>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</si>
  <si>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</si>
  <si>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</si>
  <si>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</si>
  <si>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</si>
  <si>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</si>
  <si>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</si>
  <si>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</si>
  <si>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</si>
  <si>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</si>
  <si>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</si>
  <si>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</si>
  <si>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</si>
  <si>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</si>
  <si>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</si>
  <si>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</si>
  <si>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</si>
  <si>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</si>
  <si>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</si>
  <si>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</si>
  <si>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</si>
  <si>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</si>
  <si>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</si>
  <si>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</si>
  <si>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</si>
  <si>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</si>
  <si>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</si>
  <si>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</si>
  <si>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</si>
  <si>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</si>
  <si>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</si>
  <si>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</si>
  <si>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</si>
  <si>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</si>
  <si>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</si>
  <si>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</si>
  <si>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</si>
  <si>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</si>
  <si>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</si>
  <si>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</si>
  <si>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</si>
  <si>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</si>
  <si>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</si>
  <si>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</si>
  <si>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</si>
  <si>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</si>
  <si>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</si>
  <si>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</si>
  <si>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</si>
  <si>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</si>
  <si>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</si>
  <si>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</si>
  <si>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</si>
  <si>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</si>
  <si>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</si>
  <si>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</si>
  <si>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</si>
  <si>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</si>
  <si>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</si>
  <si>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</si>
  <si>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</si>
  <si>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</si>
  <si>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</si>
  <si>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</si>
  <si>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</si>
  <si>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</si>
  <si>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</si>
  <si>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</si>
  <si>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</si>
  <si>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</si>
  <si>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</si>
  <si>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</si>
  <si>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</si>
  <si>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</si>
  <si>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</si>
  <si>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</si>
  <si>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</si>
  <si>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</si>
  <si>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</si>
  <si>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</si>
  <si>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</si>
  <si>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</si>
  <si>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</si>
  <si>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</si>
  <si>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</si>
  <si>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</si>
  <si>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</si>
  <si>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</si>
  <si>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</si>
  <si>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</si>
  <si>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</si>
  <si>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</si>
  <si>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</si>
  <si>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</si>
  <si>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</si>
  <si>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</si>
  <si>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</si>
  <si>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</si>
  <si>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</si>
  <si>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</si>
  <si>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</si>
  <si>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</si>
  <si>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</si>
  <si>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</si>
  <si>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</si>
  <si>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</si>
  <si>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</si>
  <si>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</si>
  <si>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</si>
  <si>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</si>
  <si>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</si>
  <si>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</si>
  <si>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</si>
  <si>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</si>
  <si>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</si>
  <si>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</si>
  <si>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</si>
  <si>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</si>
  <si>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</si>
  <si>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</si>
  <si>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</si>
  <si>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</si>
  <si>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</si>
  <si>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</si>
  <si>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</si>
  <si>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</si>
  <si>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</si>
  <si>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</si>
  <si>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</si>
  <si>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</si>
  <si>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</si>
  <si>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</si>
  <si>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</si>
  <si>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</si>
  <si>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</si>
  <si>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</si>
  <si>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</si>
  <si>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</si>
  <si>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</si>
  <si>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</si>
  <si>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</si>
  <si>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</si>
  <si>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</si>
  <si>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</si>
  <si>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</si>
  <si>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</si>
  <si>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</si>
  <si>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</si>
  <si>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</si>
  <si>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</si>
  <si>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</si>
  <si>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</si>
  <si>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</si>
  <si>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</si>
  <si>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</si>
  <si>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</si>
  <si>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</si>
  <si>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</si>
  <si>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</si>
  <si>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</si>
  <si>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</si>
  <si>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</si>
  <si>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</si>
  <si>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</si>
  <si>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</si>
  <si>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</si>
  <si>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</si>
  <si>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</si>
  <si>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</si>
  <si>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</si>
  <si>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</si>
  <si>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</si>
  <si>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</si>
  <si>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</si>
  <si>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</si>
  <si>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</si>
  <si>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</si>
  <si>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</si>
  <si>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</si>
  <si>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</si>
  <si>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</si>
  <si>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</si>
  <si>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</si>
  <si>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</si>
  <si>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</si>
  <si>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</si>
  <si>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</si>
  <si>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</si>
  <si>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</si>
  <si>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</si>
  <si>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</si>
  <si>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</si>
  <si>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</si>
  <si>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</si>
  <si>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</si>
  <si>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</si>
  <si>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</si>
  <si>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</si>
  <si>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</si>
  <si>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</si>
  <si>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</si>
  <si>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</si>
  <si>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</si>
  <si>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</si>
  <si>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</si>
  <si>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</si>
  <si>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</si>
  <si>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</si>
  <si>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</si>
  <si>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</si>
  <si>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</si>
  <si>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</si>
  <si>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</si>
  <si>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</si>
  <si>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</si>
  <si>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</si>
  <si>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</si>
  <si>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</si>
  <si>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</si>
  <si>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</si>
  <si>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</si>
  <si>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</si>
  <si>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</si>
  <si>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</si>
  <si>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</si>
  <si>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</si>
  <si>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</si>
  <si>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</si>
  <si>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</si>
  <si>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</si>
  <si>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</si>
  <si>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</si>
  <si>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</si>
  <si>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</si>
  <si>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</si>
  <si>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</si>
  <si>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</si>
  <si>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</si>
  <si>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</si>
  <si>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</si>
  <si>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</si>
  <si>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</si>
  <si>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</si>
  <si>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</si>
  <si>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</si>
  <si>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</si>
  <si>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</si>
  <si>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</si>
  <si>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</si>
  <si>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</si>
  <si>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</si>
  <si>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</si>
  <si>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</si>
  <si>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</si>
  <si>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</si>
  <si>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</si>
  <si>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</si>
  <si>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</si>
  <si>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</si>
  <si>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</si>
  <si>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</si>
  <si>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</si>
  <si>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</si>
  <si>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</si>
  <si>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</si>
  <si>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</si>
  <si>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</si>
  <si>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</si>
  <si>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</si>
  <si>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</si>
  <si>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</si>
  <si>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</si>
  <si>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</si>
  <si>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</si>
  <si>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</si>
  <si>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</si>
  <si>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</si>
  <si>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</si>
  <si>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</si>
  <si>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</si>
  <si>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</si>
  <si>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</si>
  <si>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</si>
  <si>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</si>
  <si>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</si>
  <si>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</si>
  <si>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</si>
  <si>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</si>
  <si>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</si>
  <si>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</si>
  <si>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</si>
  <si>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</si>
  <si>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</si>
  <si>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</si>
  <si>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</si>
  <si>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</si>
  <si>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</si>
  <si>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</si>
  <si>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</si>
  <si>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</si>
  <si>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</si>
  <si>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</si>
  <si>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</si>
  <si>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</si>
  <si>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</si>
  <si>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</si>
  <si>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</si>
  <si>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</si>
  <si>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</si>
  <si>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</si>
  <si>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</si>
  <si>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</si>
  <si>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</si>
  <si>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</si>
  <si>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</si>
  <si>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</si>
  <si>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</si>
  <si>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</si>
  <si>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</si>
  <si>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</si>
  <si>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</si>
  <si>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</si>
  <si>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</si>
  <si>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</si>
  <si>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</si>
  <si>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</si>
  <si>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</si>
  <si>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</si>
  <si>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</si>
  <si>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</si>
  <si>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</si>
  <si>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</si>
  <si>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</si>
  <si>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</si>
  <si>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</si>
  <si>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</si>
  <si>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</si>
  <si>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</si>
  <si>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</si>
  <si>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</si>
  <si>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</si>
  <si>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</si>
  <si>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</si>
  <si>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</si>
  <si>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</si>
  <si>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</si>
  <si>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</si>
  <si>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</si>
  <si>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</si>
  <si>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</si>
  <si>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</si>
  <si>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</si>
  <si>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</si>
  <si>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</si>
  <si>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</si>
  <si>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</si>
  <si>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</si>
  <si>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</si>
  <si>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</si>
  <si>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</si>
  <si>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</si>
  <si>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</si>
  <si>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</si>
  <si>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</si>
  <si>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</si>
  <si>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</si>
  <si>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</si>
  <si>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</si>
  <si>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</si>
  <si>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</si>
  <si>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</si>
  <si>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</si>
  <si>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</si>
  <si>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</si>
  <si>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</si>
  <si>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</si>
  <si>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</si>
  <si>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</si>
  <si>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</si>
  <si>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</si>
  <si>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</si>
  <si>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</si>
  <si>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</si>
  <si>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</si>
  <si>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</si>
  <si>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</si>
  <si>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</si>
  <si>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</si>
  <si>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</si>
  <si>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</si>
  <si>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</si>
  <si>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</si>
  <si>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</si>
  <si>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</si>
  <si>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</si>
  <si>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</si>
  <si>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</si>
  <si>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</si>
  <si>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</si>
  <si>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</si>
  <si>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</si>
  <si>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</si>
  <si>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</si>
  <si>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</si>
  <si>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</si>
  <si>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</si>
  <si>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</si>
  <si>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</si>
  <si>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</si>
  <si>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</si>
  <si>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</si>
  <si>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</si>
  <si>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</si>
  <si>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</si>
  <si>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</si>
  <si>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</si>
  <si>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</si>
  <si>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</si>
  <si>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</si>
  <si>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</si>
  <si>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</si>
  <si>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</si>
  <si>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</si>
  <si>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</si>
  <si>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</si>
  <si>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</si>
  <si>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</si>
  <si>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</si>
  <si>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</si>
  <si>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</si>
  <si>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</si>
  <si>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</si>
  <si>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</si>
  <si>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</si>
  <si>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</si>
  <si>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</si>
  <si>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</si>
  <si>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</si>
  <si>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</si>
  <si>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</si>
  <si>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</si>
  <si>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</si>
  <si>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</si>
  <si>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</si>
  <si>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</si>
  <si>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</si>
  <si>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</si>
  <si>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</si>
  <si>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</si>
  <si>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</si>
  <si>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</si>
  <si>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</si>
  <si>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</si>
  <si>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</si>
  <si>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</si>
  <si>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</si>
  <si>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</si>
  <si>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</si>
  <si>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</si>
  <si>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</si>
  <si>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</si>
  <si>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</si>
  <si>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</si>
  <si>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</si>
  <si>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</si>
  <si>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</si>
  <si>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</si>
  <si>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</si>
  <si>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</si>
  <si>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</si>
  <si>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</si>
  <si>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</si>
  <si>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</si>
  <si>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</si>
  <si>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</si>
  <si>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</si>
  <si>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</si>
  <si>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</si>
  <si>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</si>
  <si>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</si>
  <si>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</si>
  <si>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</si>
  <si>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</si>
  <si>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</si>
  <si>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</si>
  <si>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</si>
  <si>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</si>
  <si>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</si>
  <si>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</si>
  <si>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</si>
  <si>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</si>
  <si>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</si>
  <si>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</si>
  <si>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</si>
  <si>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</si>
  <si>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</si>
  <si>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</si>
  <si>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</si>
  <si>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</si>
  <si>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</si>
  <si>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</si>
  <si>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</si>
  <si>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</si>
  <si>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</si>
  <si>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</si>
  <si>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</si>
  <si>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</si>
  <si>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</si>
  <si>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</si>
  <si>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</si>
  <si>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</si>
  <si>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</si>
  <si>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</si>
  <si>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</si>
  <si>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</si>
  <si>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</si>
  <si>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</si>
  <si>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</si>
  <si>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</si>
  <si>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</si>
  <si>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</si>
  <si>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</si>
  <si>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</si>
  <si>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</si>
  <si>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</si>
  <si>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</si>
  <si>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</si>
  <si>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</si>
  <si>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</si>
  <si>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</si>
  <si>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</si>
  <si>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</si>
  <si>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</si>
  <si>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</si>
  <si>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</si>
  <si>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</si>
  <si>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</si>
  <si>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</si>
  <si>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</si>
  <si>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</si>
  <si>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</si>
  <si>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</si>
  <si>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</si>
  <si>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</si>
  <si>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</si>
  <si>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</si>
  <si>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</si>
  <si>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</si>
  <si>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</si>
  <si>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</si>
  <si>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</si>
  <si>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</si>
  <si>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</si>
  <si>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</si>
  <si>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</si>
  <si>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</si>
  <si>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</si>
  <si>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</si>
  <si>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</si>
  <si>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</si>
  <si>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</si>
  <si>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</si>
  <si>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</si>
  <si>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</si>
  <si>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</si>
  <si>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</si>
  <si>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</si>
  <si>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</si>
  <si>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</si>
  <si>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</si>
  <si>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</si>
  <si>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</si>
  <si>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</si>
  <si>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</si>
  <si>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</si>
  <si>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</si>
  <si>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</si>
  <si>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</si>
  <si>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</si>
  <si>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</si>
  <si>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</si>
  <si>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</si>
  <si>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</si>
  <si>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</si>
  <si>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</si>
  <si>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</si>
  <si>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</si>
  <si>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</si>
  <si>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</si>
  <si>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</si>
  <si>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</si>
  <si>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</si>
  <si>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</si>
  <si>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</si>
  <si>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</si>
  <si>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</si>
  <si>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</si>
  <si>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</si>
  <si>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</si>
  <si>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</si>
  <si>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</si>
  <si>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</si>
  <si>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</si>
  <si>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</si>
  <si>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</si>
  <si>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</si>
  <si>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</si>
  <si>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</si>
  <si>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</si>
  <si>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</si>
  <si>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</si>
  <si>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</si>
  <si>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</si>
  <si>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</si>
  <si>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</si>
  <si>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</si>
  <si>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</si>
  <si>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</si>
  <si>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</si>
  <si>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</si>
  <si>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</si>
  <si>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</si>
  <si>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</si>
  <si>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</si>
  <si>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</si>
  <si>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</si>
  <si>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</si>
  <si>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</si>
  <si>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</si>
  <si>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</si>
  <si>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</si>
  <si>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</si>
  <si>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</si>
  <si>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</si>
  <si>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</si>
  <si>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</si>
  <si>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</si>
  <si>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</si>
  <si>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</si>
  <si>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</si>
  <si>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</si>
  <si>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</si>
  <si>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</si>
  <si>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</si>
  <si>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</si>
  <si>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</si>
  <si>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</si>
  <si>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</si>
  <si>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</si>
  <si>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</si>
  <si>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</si>
  <si>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</si>
  <si>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</si>
  <si>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</si>
  <si>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</si>
  <si>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</si>
  <si>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</si>
  <si>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</si>
  <si>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</si>
  <si>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</si>
  <si>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</si>
  <si>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</si>
  <si>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</si>
  <si>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</si>
  <si>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</si>
  <si>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</si>
  <si>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</si>
  <si>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</si>
  <si>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</si>
  <si>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</si>
  <si>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</si>
  <si>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</si>
  <si>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</si>
  <si>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</si>
  <si>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</si>
  <si>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</si>
  <si>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</si>
  <si>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</si>
  <si>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</si>
  <si>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</si>
  <si>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</si>
  <si>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</si>
  <si>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</si>
  <si>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</si>
  <si>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</si>
  <si>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</si>
  <si>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</si>
  <si>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</si>
  <si>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</si>
  <si>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</si>
  <si>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</si>
  <si>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</si>
  <si>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</si>
  <si>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</si>
  <si>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</si>
  <si>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</si>
  <si>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</si>
  <si>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</si>
  <si>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</si>
  <si>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</si>
  <si>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</si>
  <si>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</si>
  <si>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</si>
  <si>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</si>
  <si>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</si>
  <si>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</si>
  <si>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</si>
  <si>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</si>
  <si>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</si>
  <si>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</si>
  <si>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</si>
  <si>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</si>
  <si>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</si>
  <si>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</si>
  <si>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</si>
  <si>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</si>
  <si>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</si>
  <si>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</si>
  <si>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</si>
  <si>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</si>
  <si>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</si>
  <si>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</si>
  <si>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</si>
  <si>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</si>
  <si>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</si>
  <si>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</si>
  <si>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</si>
  <si>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</si>
  <si>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</si>
  <si>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</si>
  <si>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</si>
  <si>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</si>
  <si>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</si>
  <si>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</si>
  <si>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</si>
  <si>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</si>
  <si>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</si>
  <si>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</si>
  <si>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</si>
  <si>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</si>
  <si>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</si>
  <si>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</si>
  <si>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</si>
  <si>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</si>
  <si>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</si>
  <si>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</si>
  <si>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</si>
  <si>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</si>
  <si>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</si>
  <si>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</si>
  <si>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</si>
  <si>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</si>
  <si>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</si>
  <si>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</si>
  <si>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</si>
  <si>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</si>
  <si>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</si>
  <si>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</si>
  <si>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</si>
  <si>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</si>
  <si>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</si>
  <si>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</si>
  <si>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</si>
  <si>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</si>
  <si>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</si>
  <si>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</si>
  <si>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</si>
  <si>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</si>
  <si>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</si>
  <si>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</si>
  <si>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</si>
  <si>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</si>
  <si>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</si>
  <si>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</si>
  <si>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</si>
  <si>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</si>
  <si>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</si>
  <si>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</si>
  <si>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</si>
  <si>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</si>
  <si>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</si>
  <si>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</si>
  <si>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</si>
  <si>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</si>
  <si>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</si>
  <si>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</si>
  <si>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</si>
  <si>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</si>
  <si>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</si>
  <si>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</si>
  <si>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</si>
  <si>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</si>
  <si>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</si>
  <si>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</si>
  <si>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</si>
  <si>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</si>
  <si>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</si>
  <si>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</si>
  <si>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</si>
  <si>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</si>
  <si>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</si>
  <si>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</si>
  <si>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</si>
  <si>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</si>
  <si>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</si>
  <si>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</si>
  <si>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</si>
  <si>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</si>
  <si>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</si>
  <si>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</si>
  <si>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</si>
  <si>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</si>
  <si>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</si>
  <si>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</si>
  <si>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</si>
  <si>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</si>
  <si>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</si>
  <si>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</si>
  <si>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</si>
  <si>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</si>
  <si>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</si>
  <si>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</si>
  <si>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</si>
  <si>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</si>
  <si>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</si>
  <si>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</si>
  <si>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</si>
  <si>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</si>
  <si>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</si>
  <si>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</si>
  <si>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</si>
  <si>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</si>
  <si>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</si>
  <si>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</si>
  <si>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</si>
  <si>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</si>
  <si>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</si>
  <si>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</si>
  <si>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</si>
  <si>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</si>
  <si>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</si>
  <si>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</si>
  <si>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</si>
  <si>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</si>
  <si>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</si>
  <si>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</si>
  <si>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</si>
  <si>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</si>
  <si>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</si>
  <si>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</si>
  <si>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</si>
  <si>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</si>
  <si>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</si>
  <si>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</si>
  <si>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</si>
  <si>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</si>
  <si>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</si>
  <si>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</si>
  <si>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</si>
  <si>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</si>
  <si>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</si>
  <si>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</si>
  <si>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</si>
  <si>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</si>
  <si>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</si>
  <si>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</si>
  <si>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</si>
  <si>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</si>
  <si>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</si>
  <si>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</si>
  <si>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</si>
  <si>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</si>
  <si>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</si>
  <si>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</si>
  <si>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</si>
  <si>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</si>
  <si>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</si>
  <si>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</si>
  <si>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</si>
  <si>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</si>
  <si>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</si>
  <si>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</si>
  <si>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</si>
  <si>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</si>
  <si>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</si>
  <si>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</si>
  <si>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</si>
  <si>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</si>
  <si>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</si>
  <si>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</si>
  <si>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</si>
  <si>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</si>
  <si>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</si>
  <si>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</si>
  <si>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</si>
  <si>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</si>
  <si>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</si>
  <si>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</si>
  <si>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</si>
  <si>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</si>
  <si>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</si>
  <si>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</si>
  <si>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</si>
  <si>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</si>
  <si>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</si>
  <si>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</si>
  <si>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</si>
  <si>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</si>
  <si>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</si>
  <si>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</si>
  <si>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</si>
  <si>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</si>
  <si>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</si>
  <si>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</si>
  <si>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</si>
  <si>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</si>
  <si>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</si>
  <si>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</si>
  <si>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</si>
  <si>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</si>
  <si>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</si>
  <si>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</si>
  <si>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</si>
  <si>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</si>
  <si>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</si>
  <si>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</si>
  <si>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</si>
  <si>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</si>
  <si>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</si>
  <si>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</si>
  <si>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</si>
  <si>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</si>
  <si>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</si>
  <si>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</si>
  <si>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</si>
  <si>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</si>
  <si>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</si>
  <si>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</si>
  <si>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</si>
  <si>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</si>
  <si>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</si>
  <si>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</si>
  <si>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</si>
  <si>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</si>
  <si>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</si>
  <si>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</si>
  <si>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</si>
  <si>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</si>
  <si>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</si>
  <si>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</si>
  <si>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</si>
  <si>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</si>
  <si>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</si>
  <si>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</si>
  <si>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</si>
  <si>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</si>
  <si>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</si>
  <si>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</si>
  <si>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</si>
  <si>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</si>
  <si>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</si>
  <si>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</si>
  <si>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</si>
  <si>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</si>
  <si>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</si>
  <si>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</si>
  <si>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</si>
  <si>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</si>
  <si>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</si>
  <si>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</si>
  <si>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</si>
  <si>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</si>
  <si>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</si>
  <si>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</si>
  <si>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</si>
  <si>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</si>
  <si>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</si>
  <si>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</si>
  <si>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</si>
  <si>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</si>
  <si>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</si>
  <si>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</si>
  <si>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</si>
  <si>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</si>
  <si>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</si>
  <si>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</si>
  <si>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</si>
  <si>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</si>
  <si>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</si>
  <si>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</si>
  <si>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</si>
  <si>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</si>
  <si>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</si>
  <si>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</si>
  <si>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</si>
  <si>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</si>
  <si>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</si>
  <si>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</si>
  <si>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</si>
  <si>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</si>
  <si>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</si>
  <si>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</si>
  <si>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</si>
  <si>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</si>
  <si>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</si>
  <si>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</si>
  <si>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</si>
  <si>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</si>
  <si>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</si>
  <si>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</si>
  <si>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</si>
  <si>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</si>
  <si>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</si>
  <si>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</si>
  <si>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</si>
  <si>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</si>
  <si>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</si>
  <si>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</si>
  <si>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</si>
  <si>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</si>
  <si>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</si>
  <si>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</si>
  <si>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</si>
  <si>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</si>
  <si>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</si>
  <si>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</si>
  <si>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</si>
  <si>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</si>
  <si>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</si>
  <si>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</si>
  <si>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</si>
  <si>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</si>
  <si>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</si>
  <si>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</si>
  <si>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</si>
  <si>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</si>
  <si>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</si>
  <si>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</si>
  <si>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</si>
  <si>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</si>
  <si>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</si>
  <si>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</si>
  <si>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</si>
  <si>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</si>
  <si>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</si>
  <si>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</si>
  <si>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</si>
  <si>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</si>
  <si>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</si>
  <si>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</si>
  <si>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</si>
  <si>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</si>
  <si>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</si>
  <si>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</si>
  <si>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</si>
  <si>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</si>
  <si>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</si>
  <si>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</si>
  <si>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</si>
  <si>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</si>
  <si>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</si>
  <si>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</si>
  <si>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</si>
  <si>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</si>
  <si>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</si>
  <si>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</si>
  <si>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</si>
  <si>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</si>
  <si>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</si>
  <si>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</si>
  <si>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</si>
  <si>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</si>
  <si>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</si>
  <si>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</si>
  <si>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</si>
  <si>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</si>
  <si>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</si>
  <si>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</si>
  <si>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</si>
  <si>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</si>
  <si>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</si>
  <si>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</si>
  <si>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</si>
  <si>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</si>
  <si>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</si>
  <si>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</si>
  <si>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</si>
  <si>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</si>
  <si>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</si>
  <si>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</si>
  <si>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</si>
  <si>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</si>
  <si>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</si>
  <si>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</si>
  <si>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</si>
  <si>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</si>
  <si>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</si>
  <si>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</si>
  <si>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</si>
  <si>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</si>
  <si>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</si>
  <si>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</si>
  <si>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</si>
  <si>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</si>
  <si>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</si>
  <si>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</si>
  <si>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</si>
  <si>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</si>
  <si>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</si>
  <si>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</si>
  <si>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</si>
  <si>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</si>
  <si>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</si>
  <si>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</si>
  <si>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</si>
  <si>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</si>
  <si>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</si>
  <si>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</si>
  <si>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</si>
  <si>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</si>
  <si>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</si>
  <si>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</si>
  <si>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</si>
  <si>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</si>
  <si>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</si>
  <si>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</si>
  <si>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</si>
  <si>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</si>
  <si>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</si>
  <si>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</si>
  <si>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</si>
  <si>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</si>
  <si>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</si>
  <si>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</si>
  <si>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</si>
  <si>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</si>
  <si>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</si>
  <si>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</si>
  <si>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</si>
  <si>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</si>
  <si>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</si>
  <si>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</si>
  <si>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</si>
  <si>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</si>
  <si>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</si>
  <si>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</si>
  <si>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</si>
  <si>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</si>
  <si>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</si>
  <si>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</si>
  <si>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</si>
  <si>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</si>
  <si>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</si>
  <si>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</si>
  <si>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</si>
  <si>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</si>
  <si>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</si>
  <si>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</si>
  <si>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</si>
  <si>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</si>
  <si>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</si>
  <si>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</si>
  <si>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</si>
  <si>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</si>
  <si>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</si>
  <si>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</si>
  <si>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</si>
  <si>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</si>
  <si>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</si>
  <si>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</si>
  <si>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</si>
  <si>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</si>
  <si>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</si>
  <si>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</si>
  <si>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</si>
  <si>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</si>
  <si>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</si>
  <si>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</si>
  <si>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</si>
  <si>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</si>
  <si>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</si>
  <si>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</si>
  <si>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</si>
  <si>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</si>
  <si>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</si>
  <si>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</si>
  <si>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</si>
  <si>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</si>
  <si>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</si>
  <si>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</si>
  <si>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</si>
  <si>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</si>
  <si>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</si>
  <si>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</si>
  <si>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</si>
  <si>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</si>
  <si>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</si>
  <si>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</si>
  <si>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</si>
  <si>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</si>
  <si>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</si>
  <si>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</si>
  <si>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</si>
  <si>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</si>
  <si>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</si>
  <si>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</si>
  <si>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</si>
  <si>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</si>
  <si>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</si>
  <si>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</si>
  <si>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</si>
  <si>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</si>
  <si>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</si>
  <si>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</si>
  <si>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</si>
  <si>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</si>
  <si>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</si>
  <si>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</si>
  <si>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</si>
  <si>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</si>
  <si>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</si>
  <si>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</si>
  <si>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</si>
  <si>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</si>
  <si>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</si>
  <si>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</si>
  <si>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</si>
  <si>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</si>
  <si>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</si>
  <si>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</si>
  <si>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</si>
  <si>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</si>
  <si>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</si>
  <si>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</si>
  <si>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</si>
  <si>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</si>
  <si>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</si>
  <si>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</si>
  <si>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</si>
  <si>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</si>
  <si>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</si>
  <si>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</si>
  <si>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</si>
  <si>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</si>
  <si>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</si>
  <si>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</si>
  <si>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</si>
  <si>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</si>
  <si>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</si>
  <si>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</si>
  <si>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</si>
  <si>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</si>
  <si>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</si>
  <si>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</si>
  <si>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</si>
  <si>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</si>
  <si>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</si>
  <si>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</si>
  <si>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</si>
  <si>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</si>
  <si>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</si>
  <si>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</si>
  <si>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</si>
  <si>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</si>
  <si>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</si>
  <si>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</si>
  <si>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</si>
  <si>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</si>
  <si>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</si>
  <si>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</si>
  <si>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</si>
  <si>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</si>
  <si>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</si>
  <si>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</si>
  <si>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</si>
  <si>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</si>
  <si>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</si>
  <si>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</si>
  <si>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</si>
  <si>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</si>
  <si>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</si>
  <si>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</si>
  <si>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</si>
  <si>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</si>
  <si>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</si>
  <si>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</si>
  <si>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</si>
  <si>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</si>
  <si>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</si>
  <si>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</si>
  <si>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</si>
  <si>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</si>
  <si>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</si>
  <si>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</si>
  <si>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</si>
  <si>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</si>
  <si>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</si>
  <si>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</si>
  <si>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</si>
  <si>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</si>
  <si>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</si>
  <si>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</si>
  <si>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</si>
  <si>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</si>
  <si>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</si>
  <si>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</si>
  <si>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</si>
  <si>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</si>
  <si>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</si>
  <si>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</si>
  <si>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</si>
  <si>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</si>
  <si>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</si>
  <si>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</si>
  <si>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</si>
  <si>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</si>
  <si>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</si>
  <si>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</si>
  <si>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</si>
  <si>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</si>
  <si>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</si>
  <si>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</si>
  <si>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</si>
  <si>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</si>
  <si>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</si>
  <si>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</si>
  <si>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</si>
  <si>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</si>
  <si>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</si>
  <si>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</si>
  <si>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</si>
  <si>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</si>
  <si>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</si>
  <si>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</si>
  <si>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</si>
  <si>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</si>
  <si>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</si>
  <si>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</si>
  <si>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</si>
  <si>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</si>
  <si>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</si>
  <si>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</si>
  <si>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</si>
  <si>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</si>
  <si>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</si>
  <si>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</si>
  <si>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</si>
  <si>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</si>
  <si>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</si>
  <si>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</si>
  <si>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</si>
  <si>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</si>
  <si>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</si>
  <si>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</si>
  <si>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</si>
  <si>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</si>
  <si>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</si>
  <si>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</si>
  <si>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</si>
  <si>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</si>
  <si>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</si>
  <si>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</si>
  <si>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</si>
  <si>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</si>
  <si>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</si>
  <si>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</si>
  <si>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</si>
  <si>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</si>
  <si>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</si>
  <si>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</si>
  <si>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</si>
  <si>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</si>
  <si>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</si>
  <si>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</si>
  <si>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</si>
  <si>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</si>
  <si>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</si>
  <si>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</si>
  <si>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</si>
  <si>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</si>
  <si>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</si>
  <si>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</si>
  <si>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</si>
  <si>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</si>
  <si>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</si>
  <si>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</si>
  <si>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</si>
  <si>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</si>
  <si>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</si>
  <si>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</si>
  <si>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</si>
  <si>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</si>
  <si>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</si>
  <si>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</si>
  <si>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</si>
  <si>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</si>
  <si>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</si>
  <si>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</si>
  <si>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</si>
  <si>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</si>
  <si>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</si>
  <si>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</si>
  <si>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</si>
  <si>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</si>
  <si>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</si>
  <si>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</si>
  <si>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</si>
  <si>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</si>
  <si>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</si>
  <si>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</si>
  <si>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</si>
  <si>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</si>
  <si>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</si>
  <si>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</si>
  <si>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</si>
  <si>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</si>
  <si>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</si>
  <si>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</si>
  <si>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</si>
  <si>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</si>
  <si>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</si>
  <si>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</si>
  <si>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</si>
  <si>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</si>
  <si>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</si>
  <si>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</si>
  <si>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</si>
  <si>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</si>
  <si>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</si>
  <si>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</si>
  <si>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</si>
  <si>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</si>
  <si>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</si>
  <si>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</si>
  <si>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</si>
  <si>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</si>
  <si>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</si>
  <si>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</si>
  <si>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</si>
  <si>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</si>
  <si>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</si>
  <si>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</si>
  <si>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</si>
  <si>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</si>
  <si>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</si>
  <si>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</si>
  <si>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</si>
  <si>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</si>
  <si>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</si>
  <si>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</si>
  <si>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</si>
  <si>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</si>
  <si>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</si>
  <si>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</si>
  <si>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</si>
  <si>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</si>
  <si>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</si>
  <si>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</si>
  <si>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</si>
  <si>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</si>
  <si>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</si>
  <si>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</si>
  <si>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</si>
  <si>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</si>
  <si>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</si>
  <si>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</si>
  <si>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</si>
  <si>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</si>
  <si>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</si>
  <si>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</si>
  <si>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</si>
  <si>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</si>
  <si>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</si>
  <si>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</si>
  <si>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</si>
  <si>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</si>
  <si>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</si>
  <si>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</si>
  <si>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</si>
  <si>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</si>
  <si>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</si>
  <si>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</si>
  <si>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</si>
  <si>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</si>
  <si>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</si>
  <si>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</si>
  <si>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</si>
  <si>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</si>
  <si>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</si>
  <si>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</si>
  <si>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</si>
  <si>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</si>
  <si>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</si>
  <si>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</si>
  <si>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</si>
  <si>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</si>
  <si>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</si>
  <si>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</si>
  <si>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</si>
  <si>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</si>
  <si>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</si>
  <si>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</si>
  <si>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</si>
  <si>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</si>
  <si>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</si>
  <si>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</si>
  <si>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</si>
  <si>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</si>
  <si>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</si>
  <si>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</si>
  <si>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</si>
  <si>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</si>
  <si>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</si>
  <si>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</si>
  <si>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</si>
  <si>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</si>
  <si>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</si>
  <si>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</si>
  <si>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</si>
  <si>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</si>
  <si>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</si>
  <si>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</si>
  <si>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</si>
  <si>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</si>
  <si>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</si>
  <si>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</si>
  <si>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</si>
  <si>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</si>
  <si>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</si>
  <si>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</si>
  <si>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</si>
  <si>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</si>
  <si>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</si>
  <si>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</si>
  <si>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</si>
  <si>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</si>
  <si>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</si>
  <si>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</si>
  <si>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</si>
  <si>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</si>
  <si>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</si>
  <si>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</si>
  <si>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</si>
  <si>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</si>
  <si>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</si>
  <si>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</si>
  <si>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</si>
  <si>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</si>
  <si>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</si>
  <si>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</si>
  <si>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</si>
  <si>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</si>
  <si>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</si>
  <si>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</si>
  <si>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</si>
  <si>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</si>
  <si>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</si>
  <si>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</si>
  <si>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</si>
  <si>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</si>
  <si>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</si>
  <si>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</si>
  <si>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</si>
  <si>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</si>
  <si>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</si>
  <si>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</si>
  <si>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</si>
  <si>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</si>
  <si>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</si>
  <si>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</si>
  <si>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</si>
  <si>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</si>
  <si>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</si>
  <si>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</si>
  <si>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</si>
  <si>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</si>
  <si>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</si>
  <si>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</si>
  <si>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</si>
  <si>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</si>
  <si>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</si>
  <si>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</si>
  <si>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</si>
  <si>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</si>
  <si>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</si>
  <si>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</si>
  <si>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</si>
  <si>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</si>
  <si>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</si>
  <si>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</si>
  <si>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</si>
  <si>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</si>
  <si>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</si>
  <si>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</si>
  <si>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</si>
  <si>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</si>
  <si>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</si>
  <si>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</si>
  <si>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</si>
  <si>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</si>
  <si>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</si>
  <si>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</si>
  <si>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</si>
  <si>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</si>
  <si>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</si>
  <si>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</si>
  <si>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</si>
  <si>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</si>
  <si>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</si>
  <si>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</si>
  <si>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</si>
  <si>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</si>
  <si>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</si>
  <si>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</si>
  <si>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</si>
  <si>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</si>
  <si>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</si>
  <si>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</si>
  <si>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</si>
  <si>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</si>
  <si>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</si>
  <si>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</si>
  <si>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</si>
  <si>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</si>
  <si>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</si>
  <si>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</si>
  <si>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</si>
  <si>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</si>
  <si>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</si>
  <si>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</si>
  <si>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</si>
  <si>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</si>
  <si>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</si>
  <si>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</si>
  <si>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</si>
  <si>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</si>
  <si>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</si>
  <si>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</si>
  <si>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</si>
  <si>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</si>
  <si>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</si>
  <si>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</si>
  <si>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</si>
  <si>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</si>
  <si>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</si>
  <si>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</si>
  <si>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</si>
  <si>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</si>
  <si>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</si>
  <si>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</si>
  <si>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</si>
  <si>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</si>
  <si>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</si>
  <si>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</si>
  <si>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</si>
  <si>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</si>
  <si>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</si>
  <si>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</si>
  <si>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</si>
  <si>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</si>
  <si>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</si>
  <si>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</si>
  <si>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</si>
  <si>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</si>
  <si>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</si>
  <si>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</si>
  <si>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</si>
  <si>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</si>
  <si>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</si>
  <si>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</si>
  <si>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</si>
  <si>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</si>
  <si>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</si>
  <si>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</si>
  <si>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</si>
  <si>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</si>
  <si>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</si>
  <si>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</si>
  <si>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</si>
  <si>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</si>
  <si>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</si>
  <si>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</si>
  <si>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</si>
  <si>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</si>
  <si>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</si>
  <si>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</si>
  <si>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</si>
  <si>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</si>
  <si>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</si>
  <si>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</si>
  <si>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</si>
  <si>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</si>
  <si>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</si>
  <si>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</si>
  <si>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</si>
  <si>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</si>
  <si>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</si>
  <si>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</si>
  <si>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</si>
  <si>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</si>
  <si>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</si>
  <si>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</si>
  <si>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</si>
  <si>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</si>
  <si>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</si>
  <si>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</si>
  <si>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</si>
  <si>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</si>
  <si>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</si>
  <si>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</si>
  <si>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</si>
  <si>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</si>
  <si>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</si>
  <si>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</si>
  <si>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</si>
  <si>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</si>
  <si>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</si>
  <si>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</si>
  <si>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</si>
  <si>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</si>
  <si>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</si>
  <si>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</si>
  <si>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</si>
  <si>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</si>
  <si>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</si>
  <si>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</si>
  <si>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</si>
  <si>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</si>
  <si>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</si>
  <si>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</si>
  <si>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</si>
  <si>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</si>
  <si>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</si>
  <si>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</si>
  <si>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</si>
  <si>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</si>
  <si>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</si>
  <si>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</si>
  <si>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</si>
  <si>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</si>
  <si>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</si>
  <si>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</si>
  <si>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</si>
  <si>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</si>
  <si>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</si>
  <si>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</si>
  <si>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</si>
  <si>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</si>
  <si>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</si>
  <si>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</si>
  <si>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</si>
  <si>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</si>
  <si>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</si>
  <si>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</si>
  <si>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</si>
  <si>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</si>
  <si>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</si>
  <si>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</si>
  <si>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</si>
  <si>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</si>
  <si>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</si>
  <si>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</si>
  <si>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</si>
  <si>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</si>
  <si>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</si>
  <si>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</si>
  <si>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</si>
  <si>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</si>
  <si>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</si>
  <si>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</si>
  <si>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</si>
  <si>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</si>
  <si>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</si>
  <si>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</si>
  <si>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</si>
  <si>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</si>
  <si>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</si>
  <si>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</si>
  <si>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</si>
  <si>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</si>
  <si>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</si>
  <si>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</si>
  <si>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</si>
  <si>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</si>
  <si>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</si>
  <si>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</si>
  <si>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</si>
  <si>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</si>
  <si>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</si>
  <si>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</si>
  <si>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</si>
  <si>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</si>
  <si>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</si>
  <si>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</si>
  <si>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</si>
  <si>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</si>
  <si>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</si>
  <si>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</si>
  <si>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</si>
  <si>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</si>
  <si>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</si>
  <si>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</si>
  <si>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</si>
  <si>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</si>
  <si>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</si>
  <si>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</si>
  <si>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</si>
  <si>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</si>
  <si>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</si>
  <si>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</si>
  <si>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</si>
  <si>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</si>
  <si>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</si>
  <si>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</si>
  <si>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</si>
  <si>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</si>
  <si>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</si>
  <si>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</si>
  <si>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</si>
  <si>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</si>
  <si>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</si>
  <si>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</si>
  <si>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</si>
  <si>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</si>
  <si>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</si>
  <si>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</si>
  <si>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</si>
  <si>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</si>
  <si>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</si>
  <si>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</si>
  <si>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</si>
  <si>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</si>
  <si>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</si>
  <si>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</si>
  <si>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</si>
  <si>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</si>
  <si>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</si>
  <si>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</si>
  <si>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</si>
  <si>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</si>
  <si>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</si>
  <si>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</si>
  <si>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</si>
  <si>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</si>
  <si>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</si>
  <si>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</si>
  <si>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</si>
  <si>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</si>
  <si>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</si>
  <si>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</si>
  <si>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</si>
  <si>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</si>
  <si>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</si>
  <si>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</si>
  <si>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</si>
  <si>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</si>
  <si>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</si>
  <si>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</si>
  <si>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</si>
  <si>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</si>
  <si>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</si>
  <si>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</si>
  <si>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</si>
  <si>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</si>
  <si>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</si>
  <si>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</si>
  <si>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</si>
  <si>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</si>
  <si>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</si>
  <si>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</si>
  <si>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</si>
  <si>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</si>
  <si>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</si>
  <si>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</si>
  <si>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</si>
  <si>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</si>
  <si>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</si>
  <si>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</si>
  <si>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</si>
  <si>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</si>
  <si>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</si>
  <si>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</si>
  <si>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</si>
  <si>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</si>
  <si>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</si>
  <si>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</si>
  <si>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</si>
  <si>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</si>
  <si>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</si>
  <si>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</si>
  <si>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</si>
  <si>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</si>
  <si>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</si>
  <si>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</si>
  <si>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</si>
  <si>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</si>
  <si>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</si>
  <si>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</si>
  <si>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</si>
  <si>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</si>
  <si>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</si>
  <si>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</si>
  <si>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</si>
  <si>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</si>
  <si>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</si>
  <si>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</si>
  <si>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</si>
  <si>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</si>
  <si>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</si>
  <si>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</si>
  <si>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</si>
  <si>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</si>
  <si>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</si>
  <si>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</si>
  <si>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</si>
  <si>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</si>
  <si>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</si>
  <si>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</si>
  <si>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</si>
  <si>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</si>
  <si>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</si>
  <si>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</si>
  <si>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</si>
  <si>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</si>
  <si>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</si>
  <si>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</si>
  <si>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</si>
  <si>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</si>
  <si>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</si>
  <si>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</si>
  <si>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</si>
  <si>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</si>
  <si>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</si>
  <si>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</si>
  <si>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</si>
  <si>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</si>
  <si>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</si>
  <si>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</si>
  <si>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</si>
  <si>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</si>
  <si>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</si>
  <si>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</si>
  <si>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</si>
  <si>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</si>
  <si>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</si>
  <si>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</si>
  <si>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</si>
  <si>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</si>
  <si>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</si>
  <si>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</si>
  <si>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</si>
  <si>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</si>
  <si>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</si>
  <si>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</si>
  <si>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</si>
  <si>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</si>
  <si>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</si>
  <si>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</si>
  <si>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</si>
  <si>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</si>
  <si>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</si>
  <si>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</si>
  <si>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</si>
  <si>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</si>
  <si>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</si>
  <si>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</si>
  <si>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</si>
  <si>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</si>
  <si>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</si>
  <si>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</si>
  <si>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</si>
  <si>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</si>
  <si>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</si>
  <si>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</si>
  <si>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</si>
  <si>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</si>
  <si>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</si>
  <si>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</si>
  <si>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</si>
  <si>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</si>
  <si>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</si>
  <si>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</si>
  <si>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</si>
  <si>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</si>
  <si>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</si>
  <si>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</si>
  <si>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</si>
  <si>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</si>
  <si>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</si>
  <si>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</si>
  <si>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</si>
  <si>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</si>
  <si>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</si>
  <si>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</si>
  <si>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</si>
  <si>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</si>
  <si>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</si>
  <si>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</si>
  <si>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</si>
  <si>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</si>
  <si>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</si>
  <si>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</si>
  <si>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</si>
  <si>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</si>
  <si>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</si>
  <si>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</si>
  <si>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</si>
  <si>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</si>
  <si>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</si>
  <si>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</si>
  <si>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</si>
  <si>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</si>
  <si>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</si>
  <si>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</si>
  <si>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</si>
  <si>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</si>
  <si>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</si>
  <si>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</si>
  <si>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</si>
  <si>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</si>
  <si>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</si>
  <si>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</si>
  <si>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</si>
  <si>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</si>
  <si>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</si>
  <si>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</si>
  <si>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</si>
  <si>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</si>
  <si>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</si>
  <si>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</si>
  <si>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</si>
  <si>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</si>
  <si>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</si>
  <si>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</si>
  <si>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</si>
  <si>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</si>
  <si>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</si>
  <si>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</si>
  <si>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</si>
  <si>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</si>
  <si>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</si>
  <si>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</si>
  <si>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</si>
  <si>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</si>
  <si>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</si>
  <si>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</si>
  <si>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</si>
  <si>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</si>
  <si>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</si>
  <si>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</si>
  <si>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</si>
  <si>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</si>
  <si>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</si>
  <si>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</si>
  <si>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</si>
  <si>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</si>
  <si>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</si>
  <si>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</si>
  <si>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</si>
  <si>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</si>
  <si>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</si>
  <si>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</si>
  <si>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</si>
  <si>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</si>
  <si>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</si>
  <si>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</si>
  <si>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</si>
  <si>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</si>
  <si>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</si>
  <si>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</si>
  <si>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</si>
  <si>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</si>
  <si>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</si>
  <si>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</si>
  <si>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</si>
  <si>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</si>
  <si>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</si>
  <si>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</si>
  <si>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</si>
  <si>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</si>
  <si>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</si>
  <si>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</si>
  <si>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</si>
  <si>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</si>
  <si>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</si>
  <si>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</si>
  <si>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</si>
  <si>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</si>
  <si>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</si>
  <si>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</si>
  <si>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</si>
  <si>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</si>
  <si>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</si>
  <si>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</si>
  <si>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</si>
  <si>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</si>
  <si>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</si>
  <si>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</si>
  <si>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</si>
  <si>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</si>
  <si>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</si>
  <si>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</si>
  <si>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</si>
  <si>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</si>
  <si>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</si>
  <si>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</si>
  <si>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</si>
  <si>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</si>
  <si>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</si>
  <si>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</si>
  <si>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</si>
  <si>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</si>
  <si>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</si>
  <si>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</si>
  <si>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</si>
  <si>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</si>
  <si>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</si>
  <si>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</si>
  <si>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</si>
  <si>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</si>
  <si>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</si>
  <si>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</si>
  <si>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</si>
  <si>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</si>
  <si>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</si>
  <si>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</si>
  <si>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</si>
  <si>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</si>
  <si>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</si>
  <si>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</si>
  <si>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</si>
  <si>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</si>
  <si>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</si>
  <si>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</si>
  <si>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</si>
  <si>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</si>
  <si>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</si>
  <si>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</si>
  <si>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</si>
  <si>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</si>
  <si>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</si>
  <si>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</si>
  <si>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</si>
  <si>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</si>
  <si>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</si>
  <si>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</si>
  <si>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</si>
  <si>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</si>
  <si>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</si>
  <si>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</si>
  <si>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</si>
  <si>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</si>
  <si>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</si>
  <si>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</si>
  <si>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</si>
  <si>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</si>
  <si>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</si>
  <si>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</si>
  <si>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</si>
  <si>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</si>
  <si>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</si>
  <si>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</si>
  <si>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</si>
  <si>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</si>
  <si>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</si>
  <si>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</si>
  <si>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</si>
  <si>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</si>
  <si>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</si>
  <si>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</si>
  <si>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</si>
  <si>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</si>
  <si>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</si>
  <si>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</si>
  <si>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</si>
  <si>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</si>
  <si>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</si>
  <si>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</si>
  <si>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</si>
  <si>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</si>
  <si>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</si>
  <si>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</si>
  <si>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</si>
  <si>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</si>
  <si>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</si>
  <si>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</si>
  <si>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</si>
  <si>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</si>
  <si>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</si>
  <si>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</si>
  <si>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</si>
  <si>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</si>
  <si>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</si>
  <si>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</si>
  <si>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</si>
  <si>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</si>
  <si>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</si>
  <si>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</si>
  <si>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</si>
  <si>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</si>
  <si>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</si>
  <si>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</si>
  <si>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</si>
  <si>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</si>
  <si>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</si>
  <si>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</si>
  <si>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</si>
  <si>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</si>
  <si>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</si>
  <si>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</si>
  <si>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</si>
  <si>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</si>
  <si>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</si>
  <si>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</si>
  <si>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</si>
  <si>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</si>
  <si>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</si>
  <si>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</si>
  <si>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</si>
  <si>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</si>
  <si>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</si>
  <si>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</si>
  <si>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</si>
  <si>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</si>
  <si>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</si>
  <si>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</si>
  <si>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</si>
  <si>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</si>
  <si>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</si>
  <si>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</si>
  <si>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</si>
  <si>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</si>
  <si>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</si>
  <si>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</si>
  <si>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</si>
  <si>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</si>
  <si>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</si>
  <si>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</si>
  <si>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</si>
  <si>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</si>
  <si>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</si>
  <si>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</si>
  <si>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</si>
  <si>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</si>
  <si>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</si>
  <si>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</si>
  <si>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</si>
  <si>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</si>
  <si>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</si>
  <si>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</si>
  <si>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</si>
  <si>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</si>
  <si>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</si>
  <si>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</si>
  <si>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</si>
  <si>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</si>
  <si>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</si>
  <si>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</si>
  <si>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</si>
  <si>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</si>
  <si>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</si>
  <si>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</si>
  <si>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</si>
  <si>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</si>
  <si>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</si>
  <si>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</si>
  <si>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</si>
  <si>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</si>
  <si>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</si>
  <si>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</si>
  <si>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</si>
  <si>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</si>
  <si>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</si>
  <si>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</si>
  <si>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</si>
  <si>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</si>
  <si>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</si>
  <si>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</si>
  <si>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</si>
  <si>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</si>
  <si>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</si>
  <si>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</si>
  <si>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</si>
  <si>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</si>
  <si>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</si>
  <si>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</si>
  <si>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</si>
  <si>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</si>
  <si>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</si>
  <si>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</si>
  <si>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</si>
  <si>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</si>
  <si>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</si>
  <si>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</si>
  <si>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</si>
  <si>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</si>
  <si>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</si>
  <si>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</si>
  <si>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</si>
  <si>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</si>
  <si>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</si>
  <si>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</si>
  <si>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</si>
  <si>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</si>
  <si>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</si>
  <si>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</si>
  <si>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</si>
  <si>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</si>
  <si>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</si>
  <si>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</si>
  <si>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</si>
  <si>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</si>
  <si>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</si>
  <si>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</si>
  <si>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</si>
  <si>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</si>
  <si>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</si>
  <si>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</si>
  <si>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</si>
  <si>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</si>
  <si>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</si>
  <si>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</si>
  <si>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</si>
  <si>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</si>
  <si>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</si>
  <si>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</si>
  <si>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</si>
  <si>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</si>
  <si>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</si>
  <si>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</si>
  <si>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</si>
  <si>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</si>
  <si>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</si>
  <si>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</si>
  <si>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</si>
  <si>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</si>
  <si>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</si>
  <si>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</si>
  <si>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</si>
  <si>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</si>
  <si>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</si>
  <si>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</si>
  <si>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</si>
  <si>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</si>
  <si>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</si>
  <si>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</si>
  <si>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</si>
  <si>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</si>
  <si>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</si>
  <si>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</si>
  <si>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</si>
  <si>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</si>
  <si>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</si>
  <si>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</si>
  <si>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</si>
  <si>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</si>
  <si>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</si>
  <si>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</si>
  <si>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</si>
  <si>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</si>
  <si>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</si>
  <si>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</si>
  <si>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</si>
  <si>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</si>
  <si>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</si>
  <si>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</si>
  <si>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</si>
  <si>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</si>
  <si>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</si>
  <si>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</si>
  <si>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</si>
  <si>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</si>
  <si>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</si>
  <si>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</si>
  <si>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</si>
  <si>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</si>
  <si>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</si>
  <si>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</si>
  <si>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</si>
  <si>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</si>
  <si>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</si>
  <si>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</si>
  <si>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</si>
  <si>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</si>
  <si>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</si>
  <si>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</si>
  <si>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</si>
  <si>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</si>
  <si>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</si>
  <si>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</si>
  <si>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</si>
  <si>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</si>
  <si>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</si>
  <si>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</si>
  <si>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</si>
  <si>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</si>
  <si>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</si>
  <si>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</si>
  <si>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</si>
  <si>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</si>
  <si>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</si>
  <si>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</si>
  <si>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</si>
  <si>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</si>
  <si>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</si>
  <si>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</si>
  <si>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</si>
  <si>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</si>
  <si>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</si>
  <si>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</si>
  <si>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</si>
  <si>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</si>
  <si>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</si>
  <si>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</si>
  <si>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</si>
  <si>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</si>
  <si>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</si>
  <si>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</si>
  <si>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</si>
  <si>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</si>
  <si>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</si>
  <si>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</si>
  <si>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</si>
  <si>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</si>
  <si>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</si>
  <si>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</si>
  <si>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</si>
  <si>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</si>
  <si>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</si>
  <si>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</si>
  <si>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</si>
  <si>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</si>
  <si>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</si>
  <si>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</si>
  <si>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</si>
  <si>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</si>
  <si>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</si>
  <si>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</si>
  <si>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</si>
  <si>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</si>
  <si>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</si>
  <si>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</si>
  <si>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</si>
  <si>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</si>
  <si>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</si>
  <si>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</si>
  <si>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</si>
  <si>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</si>
  <si>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</si>
  <si>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</si>
  <si>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</si>
  <si>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</si>
  <si>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</si>
  <si>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</si>
  <si>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</si>
  <si>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</si>
  <si>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</si>
  <si>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</si>
  <si>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</si>
  <si>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</si>
  <si>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</si>
  <si>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</si>
  <si>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</si>
  <si>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</si>
  <si>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</si>
  <si>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</si>
  <si>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</si>
  <si>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</si>
  <si>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</si>
  <si>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</si>
  <si>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</si>
  <si>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</si>
  <si>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</si>
  <si>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</si>
  <si>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</si>
  <si>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</si>
  <si>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</si>
  <si>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</si>
  <si>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</si>
  <si>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</si>
  <si>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</si>
  <si>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</si>
  <si>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</si>
  <si>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</si>
  <si>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</si>
  <si>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</si>
  <si>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</si>
  <si>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</si>
  <si>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</si>
  <si>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</si>
  <si>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</si>
  <si>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</si>
  <si>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</si>
  <si>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</si>
  <si>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</si>
  <si>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</si>
  <si>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</si>
  <si>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</si>
  <si>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</si>
  <si>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</si>
  <si>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</si>
  <si>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</si>
  <si>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</si>
  <si>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</si>
  <si>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</si>
  <si>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</si>
  <si>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</si>
  <si>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</si>
  <si>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</si>
  <si>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</si>
  <si>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</si>
  <si>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</si>
  <si>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</si>
  <si>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</si>
  <si>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</si>
  <si>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</si>
  <si>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</si>
  <si>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</si>
  <si>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</si>
  <si>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</si>
  <si>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</si>
  <si>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</si>
  <si>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</si>
  <si>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</si>
  <si>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</si>
  <si>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</si>
  <si>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</si>
  <si>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</si>
  <si>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</si>
  <si>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</si>
  <si>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</si>
  <si>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</si>
  <si>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</si>
  <si>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</si>
  <si>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</si>
  <si>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</si>
  <si>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</si>
  <si>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</si>
  <si>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</si>
  <si>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</si>
  <si>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</si>
  <si>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</si>
  <si>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</si>
  <si>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</si>
  <si>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</si>
  <si>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</si>
  <si>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</si>
  <si>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</si>
  <si>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</si>
  <si>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</si>
  <si>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</si>
  <si>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</si>
  <si>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</si>
  <si>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</si>
  <si>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</si>
  <si>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</si>
  <si>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</si>
  <si>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</si>
  <si>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</si>
  <si>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</si>
  <si>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</si>
  <si>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</si>
  <si>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</si>
  <si>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</si>
  <si>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</si>
  <si>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</si>
  <si>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</si>
  <si>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</si>
  <si>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</si>
  <si>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</si>
  <si>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</si>
  <si>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</si>
  <si>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</si>
  <si>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</si>
  <si>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</si>
  <si>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</si>
  <si>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</si>
  <si>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</si>
  <si>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</si>
  <si>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</si>
  <si>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</si>
  <si>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</si>
  <si>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</si>
  <si>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</si>
  <si>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</si>
  <si>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</si>
  <si>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</si>
  <si>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</si>
  <si>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</si>
  <si>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</si>
  <si>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</si>
  <si>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</si>
  <si>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</si>
  <si>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</si>
  <si>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</si>
  <si>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</si>
  <si>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</si>
  <si>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</si>
  <si>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</si>
  <si>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</si>
  <si>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</si>
  <si>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</si>
  <si>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</si>
  <si>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</si>
  <si>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</si>
  <si>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</si>
  <si>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</si>
  <si>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</si>
  <si>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</si>
  <si>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</si>
  <si>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</si>
  <si>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</si>
  <si>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</si>
  <si>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</si>
  <si>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</si>
  <si>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</si>
  <si>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</si>
  <si>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</si>
  <si>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</si>
  <si>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</si>
  <si>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</si>
  <si>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</si>
  <si>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</si>
  <si>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</si>
  <si>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</si>
  <si>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</si>
  <si>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</si>
  <si>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</si>
  <si>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</si>
  <si>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</si>
  <si>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</si>
  <si>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</si>
  <si>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</si>
  <si>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</si>
  <si>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</si>
  <si>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</si>
  <si>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</si>
  <si>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</si>
  <si>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</si>
  <si>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</si>
  <si>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</si>
  <si>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</si>
  <si>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</si>
  <si>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</si>
  <si>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</si>
  <si>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</si>
  <si>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</si>
  <si>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</si>
  <si>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</si>
  <si>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</si>
  <si>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</si>
  <si>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</si>
  <si>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</si>
  <si>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</si>
  <si>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</si>
  <si>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</si>
  <si>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</si>
  <si>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</si>
  <si>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</si>
  <si>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</si>
  <si>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</si>
  <si>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</si>
  <si>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</si>
  <si>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</si>
  <si>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</si>
  <si>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</si>
  <si>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</si>
  <si>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</si>
  <si>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</si>
  <si>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</si>
  <si>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</si>
  <si>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</si>
  <si>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</si>
  <si>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</si>
  <si>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</si>
  <si>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</si>
  <si>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</si>
  <si>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</si>
  <si>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</si>
  <si>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</si>
  <si>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</si>
  <si>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</si>
  <si>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</si>
  <si>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</si>
  <si>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</si>
  <si>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</si>
  <si>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</si>
  <si>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</si>
  <si>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</si>
  <si>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</si>
  <si>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</si>
  <si>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</si>
  <si>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</si>
  <si>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</si>
  <si>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</si>
  <si>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</si>
  <si>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</si>
  <si>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</si>
  <si>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</si>
  <si>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</si>
  <si>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</si>
  <si>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</si>
  <si>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</si>
  <si>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</si>
  <si>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</si>
  <si>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</si>
  <si>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</si>
  <si>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</si>
  <si>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</si>
  <si>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</si>
  <si>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</si>
  <si>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</si>
  <si>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</si>
  <si>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</si>
  <si>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</si>
  <si>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</si>
  <si>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</si>
  <si>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</si>
  <si>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</si>
  <si>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</si>
  <si>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</si>
  <si>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</si>
  <si>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</si>
  <si>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</si>
  <si>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</si>
  <si>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</si>
  <si>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</si>
  <si>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</si>
  <si>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</si>
  <si>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</si>
  <si>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</si>
  <si>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</si>
  <si>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</si>
  <si>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</si>
  <si>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</si>
  <si>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</si>
  <si>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</si>
  <si>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</si>
  <si>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</si>
  <si>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</si>
  <si>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</si>
  <si>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</si>
  <si>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</si>
  <si>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</si>
  <si>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</si>
  <si>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</si>
  <si>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</si>
  <si>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</si>
  <si>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</si>
  <si>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</si>
  <si>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</si>
  <si>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</si>
  <si>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</si>
  <si>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</si>
  <si>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</si>
  <si>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</si>
  <si>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</si>
  <si>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</si>
  <si>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</si>
  <si>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</si>
  <si>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</si>
  <si>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</si>
  <si>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</si>
  <si>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</si>
  <si>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</si>
  <si>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</si>
  <si>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</si>
  <si>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</si>
  <si>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</si>
  <si>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</si>
  <si>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</si>
  <si>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</si>
  <si>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</si>
  <si>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</si>
  <si>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</si>
  <si>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</si>
  <si>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</si>
  <si>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</si>
  <si>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</si>
  <si>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</si>
  <si>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</si>
  <si>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</si>
  <si>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</si>
  <si>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</si>
  <si>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</si>
  <si>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</si>
  <si>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</si>
  <si>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</si>
  <si>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</si>
  <si>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</si>
  <si>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</si>
  <si>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</si>
  <si>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</si>
  <si>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</si>
  <si>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</si>
  <si>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</si>
  <si>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</si>
  <si>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</si>
  <si>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</si>
  <si>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</si>
  <si>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</si>
  <si>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</si>
  <si>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</si>
  <si>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</si>
  <si>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</si>
  <si>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</si>
  <si>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</si>
  <si>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</si>
  <si>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</si>
  <si>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</si>
  <si>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</si>
  <si>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</si>
  <si>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</si>
  <si>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</si>
  <si>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</si>
  <si>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</si>
  <si>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</si>
  <si>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</si>
  <si>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</si>
  <si>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</si>
  <si>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</si>
  <si>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</si>
  <si>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</si>
  <si>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</si>
  <si>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</si>
  <si>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</si>
  <si>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</si>
  <si>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</si>
  <si>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</si>
  <si>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</si>
  <si>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</si>
  <si>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</si>
  <si>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</si>
  <si>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</si>
  <si>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</si>
  <si>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</si>
  <si>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</si>
  <si>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</si>
  <si>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</si>
  <si>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</si>
  <si>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</si>
  <si>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</si>
  <si>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</si>
  <si>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</si>
  <si>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</si>
  <si>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</si>
  <si>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</si>
  <si>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</si>
  <si>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</si>
  <si>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</si>
  <si>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</si>
  <si>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</si>
  <si>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</si>
  <si>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</si>
  <si>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</si>
  <si>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</si>
  <si>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</si>
  <si>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</si>
  <si>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</si>
  <si>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</si>
  <si>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</si>
  <si>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</si>
  <si>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</si>
  <si>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</si>
  <si>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</si>
  <si>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</si>
  <si>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</si>
  <si>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</si>
  <si>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</si>
  <si>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</si>
  <si>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</si>
  <si>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</si>
  <si>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</si>
  <si>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</si>
  <si>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</si>
  <si>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</si>
  <si>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</si>
  <si>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</si>
  <si>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</si>
  <si>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</si>
  <si>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</si>
  <si>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</si>
  <si>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</si>
  <si>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</si>
  <si>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</si>
  <si>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</si>
  <si>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</si>
  <si>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</si>
  <si>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</si>
  <si>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</si>
  <si>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</si>
  <si>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</si>
  <si>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</si>
  <si>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</si>
  <si>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</si>
  <si>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</si>
  <si>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</si>
  <si>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</si>
  <si>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</si>
  <si>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</si>
  <si>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</si>
  <si>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</si>
  <si>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</si>
  <si>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</si>
  <si>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</si>
  <si>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</si>
  <si>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</si>
  <si>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</si>
  <si>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</si>
  <si>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</si>
  <si>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</si>
  <si>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</si>
  <si>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</si>
  <si>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</si>
  <si>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</si>
  <si>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</si>
  <si>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</si>
  <si>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</si>
  <si>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</si>
  <si>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</si>
  <si>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</si>
  <si>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</si>
  <si>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</si>
  <si>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</si>
  <si>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</si>
  <si>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</si>
  <si>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</si>
  <si>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</si>
  <si>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</si>
  <si>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</si>
  <si>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</si>
  <si>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</si>
  <si>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</si>
  <si>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</si>
  <si>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</si>
  <si>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</si>
  <si>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</si>
  <si>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</si>
  <si>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</si>
  <si>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</si>
  <si>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</si>
  <si>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</si>
  <si>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</si>
  <si>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</si>
  <si>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</si>
  <si>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</si>
  <si>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</si>
  <si>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</si>
  <si>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</si>
  <si>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</si>
  <si>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</si>
  <si>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</si>
  <si>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</si>
  <si>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</si>
  <si>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</si>
  <si>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</si>
  <si>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</si>
  <si>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</si>
  <si>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</si>
  <si>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</si>
  <si>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</si>
  <si>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</si>
  <si>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</si>
  <si>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</si>
  <si>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</si>
  <si>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</si>
  <si>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</si>
  <si>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</si>
  <si>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</si>
  <si>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</si>
  <si>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</si>
  <si>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</si>
  <si>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</si>
  <si>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</si>
  <si>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</si>
  <si>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</si>
  <si>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</si>
  <si>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</si>
  <si>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</si>
  <si>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</si>
  <si>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</si>
  <si>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</si>
  <si>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</si>
  <si>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</si>
  <si>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</si>
  <si>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</si>
  <si>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</si>
  <si>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</si>
  <si>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</si>
  <si>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</si>
  <si>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</si>
  <si>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</si>
  <si>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</si>
  <si>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</si>
  <si>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</si>
  <si>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</si>
  <si>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</si>
  <si>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</si>
  <si>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</si>
  <si>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</si>
  <si>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</si>
  <si>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</si>
  <si>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</si>
  <si>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</si>
  <si>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</si>
  <si>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</si>
  <si>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</si>
  <si>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</si>
  <si>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</si>
  <si>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</si>
  <si>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</si>
  <si>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</si>
  <si>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</si>
  <si>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</si>
  <si>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</si>
  <si>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</si>
  <si>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</si>
  <si>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</si>
  <si>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</si>
  <si>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</si>
  <si>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</si>
  <si>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</si>
  <si>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</si>
  <si>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</si>
  <si>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</si>
  <si>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</si>
  <si>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</si>
  <si>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</si>
  <si>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</si>
  <si>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</si>
  <si>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</si>
  <si>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</si>
  <si>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</si>
  <si>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</si>
  <si>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</si>
  <si>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</si>
  <si>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</si>
  <si>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</si>
  <si>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</si>
  <si>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</si>
  <si>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</si>
  <si>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</si>
  <si>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</si>
  <si>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</si>
  <si>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</si>
  <si>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</si>
  <si>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</si>
  <si>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</si>
  <si>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</si>
  <si>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</si>
  <si>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</si>
  <si>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</si>
  <si>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</si>
  <si>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</si>
  <si>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</si>
  <si>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</si>
  <si>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</si>
  <si>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</si>
  <si>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</si>
  <si>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</si>
  <si>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</si>
  <si>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</si>
  <si>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</si>
  <si>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</si>
  <si>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</si>
  <si>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</si>
  <si>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</si>
  <si>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</si>
  <si>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</si>
  <si>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</si>
  <si>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</si>
  <si>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</si>
  <si>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</si>
  <si>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</si>
  <si>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</si>
  <si>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</si>
  <si>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</si>
  <si>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</si>
  <si>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</si>
  <si>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</si>
  <si>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</si>
  <si>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</si>
  <si>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</si>
  <si>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</si>
  <si>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</si>
  <si>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</si>
  <si>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</si>
  <si>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</si>
  <si>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</si>
  <si>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</si>
  <si>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</si>
  <si>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</si>
  <si>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</si>
  <si>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</si>
  <si>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</si>
  <si>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</si>
  <si>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</si>
  <si>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</si>
  <si>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</si>
  <si>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</si>
  <si>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</si>
  <si>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</si>
  <si>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</si>
  <si>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</si>
  <si>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</si>
  <si>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</si>
  <si>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</si>
  <si>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</si>
  <si>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</si>
  <si>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</si>
  <si>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</si>
  <si>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</si>
  <si>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</si>
  <si>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</si>
  <si>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</si>
  <si>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</si>
  <si>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</si>
  <si>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</si>
  <si>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</si>
  <si>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</si>
  <si>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</si>
  <si>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</si>
  <si>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</si>
  <si>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</si>
  <si>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</si>
  <si>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</si>
  <si>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</si>
  <si>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</si>
  <si>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</si>
  <si>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</si>
  <si>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</si>
  <si>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</si>
  <si>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</si>
  <si>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</si>
  <si>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</si>
  <si>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</si>
  <si>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</si>
  <si>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</si>
  <si>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</si>
  <si>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</si>
  <si>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</si>
  <si>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</si>
  <si>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</si>
  <si>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</si>
  <si>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</si>
  <si>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</si>
  <si>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</si>
  <si>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</si>
  <si>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</si>
  <si>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</si>
  <si>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</si>
  <si>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</si>
  <si>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</si>
  <si>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</si>
  <si>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</si>
  <si>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</si>
  <si>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</si>
  <si>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</si>
  <si>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</si>
  <si>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</si>
  <si>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</si>
  <si>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</si>
  <si>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</si>
  <si>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</si>
  <si>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</si>
  <si>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</si>
  <si>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</si>
  <si>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</si>
  <si>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</si>
  <si>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</si>
  <si>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</si>
  <si>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</si>
  <si>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</si>
  <si>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</si>
  <si>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</si>
  <si>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</si>
  <si>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</si>
  <si>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</si>
  <si>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</si>
  <si>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</si>
  <si>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</si>
  <si>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</si>
  <si>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</si>
  <si>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</si>
  <si>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</si>
  <si>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</si>
  <si>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</si>
  <si>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</si>
  <si>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</si>
  <si>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</si>
  <si>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</si>
  <si>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</si>
  <si>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</si>
  <si>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</si>
  <si>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</si>
  <si>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</si>
  <si>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</si>
  <si>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</si>
  <si>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</si>
  <si>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</si>
  <si>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</si>
  <si>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</si>
  <si>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</si>
  <si>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</si>
  <si>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</si>
  <si>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</si>
  <si>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</si>
  <si>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</si>
  <si>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</si>
  <si>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</si>
  <si>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</si>
  <si>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</si>
  <si>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</si>
  <si>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</si>
  <si>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</si>
  <si>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</si>
  <si>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</si>
  <si>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</si>
  <si>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</si>
  <si>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</si>
  <si>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</si>
  <si>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</si>
  <si>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</si>
  <si>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</si>
  <si>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</si>
  <si>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</si>
  <si>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</si>
  <si>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</si>
  <si>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</si>
  <si>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</si>
  <si>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</si>
  <si>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</si>
  <si>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</si>
  <si>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</si>
  <si>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</si>
  <si>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</si>
  <si>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</si>
  <si>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</si>
  <si>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</si>
  <si>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</si>
  <si>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</si>
  <si>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</si>
  <si>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</si>
  <si>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</si>
  <si>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</si>
  <si>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</si>
  <si>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</si>
  <si>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</si>
  <si>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</si>
  <si>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</si>
  <si>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</si>
  <si>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</si>
  <si>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</si>
  <si>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</si>
  <si>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</si>
  <si>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</si>
  <si>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</si>
  <si>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</si>
  <si>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</si>
  <si>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</si>
  <si>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</si>
  <si>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</si>
  <si>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</si>
  <si>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</si>
  <si>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</si>
  <si>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</si>
  <si>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</si>
  <si>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</si>
  <si>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</si>
  <si>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</si>
  <si>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</si>
  <si>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</si>
  <si>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</si>
  <si>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</si>
  <si>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</si>
  <si>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</si>
  <si>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</si>
  <si>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</si>
  <si>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</si>
  <si>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</si>
  <si>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</si>
  <si>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</si>
  <si>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</si>
  <si>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</si>
  <si>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</si>
  <si>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</si>
  <si>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</si>
  <si>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</si>
  <si>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</si>
  <si>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</si>
  <si>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</si>
  <si>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</si>
  <si>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</si>
  <si>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</si>
  <si>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</si>
  <si>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</si>
  <si>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</si>
  <si>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</si>
  <si>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</si>
  <si>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</si>
  <si>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</si>
  <si>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</si>
  <si>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</si>
  <si>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</si>
  <si>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</si>
  <si>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</si>
  <si>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</si>
  <si>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</si>
  <si>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</si>
  <si>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</si>
  <si>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</si>
  <si>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</si>
  <si>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</si>
  <si>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</si>
  <si>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</si>
  <si>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</si>
  <si>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</si>
  <si>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</si>
  <si>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</si>
  <si>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</si>
  <si>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</si>
  <si>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</si>
  <si>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</si>
  <si>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</si>
  <si>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</si>
  <si>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</si>
  <si>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</si>
  <si>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</si>
  <si>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</si>
  <si>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</si>
  <si>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</si>
  <si>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</si>
  <si>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</si>
  <si>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</si>
  <si>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</si>
  <si>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</si>
  <si>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</si>
  <si>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</si>
  <si>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</si>
  <si>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</si>
  <si>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</si>
  <si>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</si>
  <si>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</si>
  <si>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</si>
  <si>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</si>
  <si>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</si>
  <si>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</si>
  <si>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</si>
  <si>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</si>
  <si>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</si>
  <si>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</si>
  <si>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</si>
  <si>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</si>
  <si>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</si>
  <si>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</si>
  <si>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</si>
  <si>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</si>
  <si>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</si>
  <si>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</si>
  <si>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</si>
  <si>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</si>
  <si>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</si>
  <si>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</si>
  <si>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</si>
  <si>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</si>
  <si>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</si>
  <si>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</si>
  <si>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</si>
  <si>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</si>
  <si>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</si>
  <si>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</si>
  <si>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</si>
  <si>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</si>
  <si>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</si>
  <si>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</si>
  <si>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</si>
  <si>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</si>
  <si>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</si>
  <si>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</si>
  <si>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</si>
  <si>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</si>
  <si>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</si>
  <si>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</si>
  <si>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</si>
  <si>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</si>
  <si>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</si>
  <si>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</si>
  <si>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</si>
  <si>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</si>
  <si>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</si>
  <si>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</si>
  <si>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</si>
  <si>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</si>
  <si>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</si>
  <si>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</si>
  <si>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</si>
  <si>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</si>
  <si>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</si>
  <si>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</si>
  <si>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</si>
  <si>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</si>
  <si>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</si>
  <si>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</si>
  <si>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</si>
  <si>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</si>
  <si>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</si>
  <si>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</si>
  <si>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</si>
  <si>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</si>
  <si>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</si>
  <si>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</si>
  <si>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</si>
  <si>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</si>
  <si>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</si>
  <si>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</si>
  <si>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</si>
  <si>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</si>
  <si>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</si>
  <si>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</si>
  <si>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</si>
  <si>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</si>
  <si>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</si>
  <si>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</si>
  <si>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</si>
  <si>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</si>
  <si>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</si>
  <si>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</si>
  <si>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</si>
  <si>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</si>
  <si>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</si>
  <si>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</si>
  <si>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</si>
  <si>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</si>
  <si>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</si>
  <si>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</si>
  <si>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</si>
  <si>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</si>
  <si>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</si>
  <si>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</si>
  <si>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</si>
  <si>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</si>
  <si>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</si>
  <si>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</si>
  <si>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</si>
  <si>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</si>
  <si>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</si>
  <si>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</si>
  <si>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</si>
  <si>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</si>
  <si>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</si>
  <si>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</si>
  <si>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</si>
  <si>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</si>
  <si>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</si>
  <si>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</si>
  <si>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</si>
  <si>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</si>
  <si>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</si>
  <si>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</si>
  <si>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</si>
  <si>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</si>
  <si>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</si>
  <si>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</si>
  <si>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</si>
  <si>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</si>
  <si>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</si>
  <si>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</si>
  <si>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</si>
  <si>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</si>
  <si>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</si>
  <si>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</si>
  <si>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</si>
  <si>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</si>
  <si>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</si>
  <si>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</si>
  <si>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</si>
  <si>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</si>
  <si>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</si>
  <si>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</si>
  <si>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</si>
  <si>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</si>
  <si>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</si>
  <si>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</si>
  <si>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</si>
  <si>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</si>
  <si>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</si>
  <si>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</si>
  <si>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</si>
  <si>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</si>
  <si>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</si>
  <si>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</si>
  <si>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</si>
  <si>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</si>
  <si>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</si>
  <si>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</si>
  <si>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</si>
  <si>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</si>
  <si>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</si>
  <si>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</si>
  <si>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</si>
  <si>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</si>
  <si>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</si>
  <si>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</si>
  <si>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</si>
  <si>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</si>
  <si>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</si>
  <si>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</si>
  <si>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</si>
  <si>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</si>
  <si>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</si>
  <si>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</si>
  <si>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</si>
  <si>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</si>
  <si>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</si>
  <si>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</si>
  <si>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</si>
  <si>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</si>
  <si>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</si>
  <si>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</si>
  <si>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</si>
  <si>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</si>
  <si>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</si>
  <si>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</si>
  <si>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</si>
  <si>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</si>
  <si>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</si>
  <si>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</si>
  <si>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</si>
  <si>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</si>
  <si>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</si>
  <si>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</si>
  <si>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</si>
  <si>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</si>
  <si>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</si>
  <si>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</si>
  <si>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</si>
  <si>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</si>
  <si>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</si>
  <si>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</si>
  <si>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</si>
  <si>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</si>
  <si>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</si>
  <si>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</si>
  <si>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</si>
  <si>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</si>
  <si>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</si>
  <si>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</si>
  <si>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</si>
  <si>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</si>
  <si>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</si>
  <si>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</si>
  <si>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</si>
  <si>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</si>
  <si>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</si>
  <si>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</si>
  <si>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</si>
  <si>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</si>
  <si>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</si>
  <si>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</si>
  <si>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</si>
  <si>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</si>
  <si>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</si>
  <si>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</si>
  <si>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</si>
  <si>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</si>
  <si>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</si>
  <si>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</si>
  <si>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</si>
  <si>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</si>
  <si>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</si>
  <si>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</si>
  <si>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</si>
  <si>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</si>
  <si>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</si>
  <si>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</si>
  <si>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</si>
  <si>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</si>
  <si>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</si>
  <si>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</si>
  <si>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</si>
  <si>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</si>
  <si>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</si>
  <si>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</si>
  <si>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</si>
  <si>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</si>
  <si>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</si>
  <si>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</si>
  <si>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</si>
  <si>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</si>
  <si>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</si>
  <si>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</si>
  <si>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</si>
  <si>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</si>
  <si>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</si>
  <si>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</si>
  <si>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</si>
  <si>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</si>
  <si>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</si>
  <si>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</si>
  <si>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</si>
  <si>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</si>
  <si>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</si>
  <si>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</si>
  <si>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</si>
  <si>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</si>
  <si>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</si>
  <si>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</si>
  <si>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</si>
  <si>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</si>
  <si>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</si>
  <si>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</si>
  <si>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</si>
  <si>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</si>
  <si>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</si>
  <si>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</si>
  <si>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</si>
  <si>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</si>
  <si>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</si>
  <si>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</si>
  <si>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</si>
  <si>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</si>
  <si>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</si>
  <si>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</si>
  <si>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</si>
  <si>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</si>
  <si>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</si>
  <si>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</si>
  <si>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</si>
  <si>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</si>
  <si>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</si>
  <si>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</si>
  <si>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</si>
  <si>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</si>
  <si>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</si>
  <si>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</si>
  <si>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</si>
  <si>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</si>
  <si>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</si>
  <si>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</si>
  <si>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</si>
  <si>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</si>
  <si>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</si>
  <si>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</si>
  <si>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</si>
  <si>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</si>
  <si>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</si>
  <si>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</si>
  <si>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</si>
  <si>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</si>
  <si>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</si>
  <si>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</si>
  <si>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</si>
  <si>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</si>
  <si>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</si>
  <si>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</si>
  <si>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</si>
  <si>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</si>
  <si>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</si>
  <si>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</si>
  <si>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</si>
  <si>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</si>
  <si>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</si>
  <si>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</si>
  <si>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</si>
  <si>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</si>
  <si>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</si>
  <si>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</si>
  <si>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</si>
  <si>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</si>
  <si>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</si>
  <si>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</si>
  <si>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</si>
  <si>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</si>
  <si>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</si>
  <si>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</si>
  <si>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</si>
  <si>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</si>
  <si>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</si>
  <si>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</si>
  <si>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</si>
  <si>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</si>
  <si>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</si>
  <si>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</si>
  <si>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</si>
  <si>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</si>
  <si>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</si>
  <si>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</si>
  <si>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</si>
  <si>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</si>
  <si>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</si>
  <si>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</si>
  <si>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</si>
  <si>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</si>
  <si>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</si>
  <si>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</si>
  <si>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</si>
  <si>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</si>
  <si>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</si>
  <si>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</si>
  <si>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</si>
  <si>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</si>
  <si>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</si>
  <si>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</si>
  <si>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</si>
  <si>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</si>
  <si>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</si>
  <si>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</si>
  <si>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</si>
  <si>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</si>
  <si>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</si>
  <si>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</si>
  <si>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</si>
  <si>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</si>
  <si>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</si>
  <si>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</si>
  <si>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</si>
  <si>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</si>
  <si>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</si>
  <si>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</si>
  <si>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</si>
  <si>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</si>
  <si>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</si>
  <si>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</si>
  <si>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</si>
  <si>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</si>
  <si>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</si>
  <si>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</si>
  <si>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</si>
  <si>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</si>
  <si>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</si>
  <si>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</si>
  <si>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</si>
  <si>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</si>
  <si>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</si>
  <si>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</si>
  <si>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</si>
  <si>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</si>
  <si>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</si>
  <si>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</si>
  <si>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</si>
  <si>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</si>
  <si>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</si>
  <si>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</si>
  <si>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</si>
  <si>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</si>
  <si>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</si>
  <si>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</si>
  <si>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</si>
  <si>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</si>
  <si>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</si>
  <si>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</si>
  <si>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</si>
  <si>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</si>
  <si>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</si>
  <si>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</si>
  <si>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</si>
  <si>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</si>
  <si>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</si>
  <si>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</si>
  <si>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</si>
  <si>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</si>
  <si>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</si>
  <si>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</si>
  <si>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</si>
  <si>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</si>
  <si>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</si>
  <si>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</si>
  <si>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</si>
  <si>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</si>
  <si>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</si>
  <si>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</si>
  <si>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</si>
  <si>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</si>
  <si>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</si>
  <si>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</si>
  <si>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</si>
  <si>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</si>
  <si>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</si>
  <si>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</si>
  <si>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</si>
  <si>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</si>
  <si>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</si>
  <si>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</si>
  <si>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</si>
  <si>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</si>
  <si>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</si>
  <si>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</si>
  <si>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</si>
  <si>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</si>
  <si>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</si>
  <si>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</si>
  <si>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</si>
  <si>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</si>
  <si>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</si>
  <si>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</si>
  <si>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</si>
  <si>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</si>
  <si>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</si>
  <si>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</si>
  <si>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</si>
  <si>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</si>
  <si>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</si>
  <si>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</si>
  <si>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</si>
  <si>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</si>
  <si>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</si>
  <si>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</si>
  <si>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</si>
  <si>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</si>
  <si>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</si>
  <si>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</si>
  <si>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</si>
  <si>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</si>
  <si>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</si>
  <si>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</si>
  <si>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</si>
  <si>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</si>
  <si>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</si>
  <si>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</si>
  <si>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</si>
  <si>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</si>
  <si>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</si>
  <si>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</si>
  <si>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</si>
  <si>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</si>
  <si>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</si>
  <si>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</si>
  <si>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</si>
  <si>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</si>
  <si>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</si>
  <si>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</si>
  <si>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</si>
  <si>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</si>
  <si>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</si>
  <si>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</si>
  <si>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</si>
  <si>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</si>
  <si>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</si>
  <si>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</si>
  <si>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</si>
  <si>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</si>
  <si>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</si>
  <si>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</si>
  <si>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</si>
  <si>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</si>
  <si>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</si>
  <si>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</si>
  <si>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</si>
  <si>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</si>
  <si>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</si>
  <si>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</si>
  <si>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</si>
  <si>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</si>
  <si>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</si>
  <si>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</si>
  <si>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</si>
  <si>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</si>
  <si>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</si>
  <si>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</si>
  <si>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</si>
  <si>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</si>
  <si>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</si>
  <si>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</si>
  <si>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</si>
  <si>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</si>
  <si>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</si>
  <si>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</si>
  <si>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</si>
  <si>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</si>
  <si>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</si>
  <si>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</si>
  <si>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</si>
  <si>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</si>
  <si>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</si>
  <si>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</si>
  <si>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</si>
  <si>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</si>
  <si>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</si>
  <si>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</si>
  <si>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</si>
  <si>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</si>
  <si>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</si>
  <si>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</si>
  <si>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</si>
  <si>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</si>
  <si>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</si>
  <si>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</si>
  <si>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</si>
  <si>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</si>
  <si>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</si>
  <si>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</si>
  <si>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</si>
  <si>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</si>
  <si>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</si>
  <si>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</si>
  <si>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</si>
  <si>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</si>
  <si>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</si>
  <si>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</si>
  <si>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</si>
  <si>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</si>
  <si>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</si>
  <si>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</si>
  <si>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</si>
  <si>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</si>
  <si>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</si>
  <si>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</si>
  <si>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</si>
  <si>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</si>
  <si>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</si>
  <si>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</si>
  <si>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</si>
  <si>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</si>
  <si>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</si>
  <si>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</si>
  <si>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</si>
  <si>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</si>
  <si>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</si>
  <si>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</si>
  <si>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</si>
  <si>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</si>
  <si>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</si>
  <si>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</si>
  <si>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</si>
  <si>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</si>
  <si>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</si>
  <si>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</si>
  <si>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</si>
  <si>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</si>
  <si>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</si>
  <si>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</si>
  <si>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</si>
  <si>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</si>
  <si>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</si>
  <si>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</si>
  <si>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</si>
  <si>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</si>
  <si>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</si>
  <si>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</si>
  <si>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</si>
  <si>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</si>
  <si>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</si>
  <si>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</si>
  <si>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</si>
  <si>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</si>
  <si>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</si>
  <si>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</si>
  <si>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</si>
  <si>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</si>
  <si>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</si>
  <si>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</si>
  <si>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</si>
  <si>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</si>
  <si>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</si>
  <si>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</si>
  <si>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</si>
  <si>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</si>
  <si>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</si>
  <si>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</si>
  <si>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</si>
  <si>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</si>
  <si>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</si>
  <si>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</si>
  <si>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</si>
  <si>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</si>
  <si>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</si>
  <si>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</si>
  <si>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</si>
  <si>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</si>
  <si>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</si>
  <si>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</si>
  <si>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</si>
  <si>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</si>
  <si>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</si>
  <si>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</si>
  <si>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</si>
  <si>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</si>
  <si>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</si>
  <si>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</si>
  <si>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</si>
  <si>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</si>
  <si>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</si>
  <si>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</si>
  <si>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</si>
  <si>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</si>
  <si>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</si>
  <si>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</si>
  <si>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</si>
  <si>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</si>
  <si>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</si>
  <si>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</si>
  <si>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</si>
  <si>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</si>
  <si>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</si>
  <si>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</si>
  <si>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</si>
  <si>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</si>
  <si>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</si>
  <si>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</si>
  <si>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</si>
  <si>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</si>
  <si>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</si>
  <si>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</si>
  <si>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</si>
  <si>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</si>
  <si>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</si>
  <si>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</si>
  <si>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</si>
  <si>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</si>
  <si>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</si>
  <si>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</si>
  <si>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</si>
  <si>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</si>
  <si>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</si>
  <si>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</si>
  <si>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</si>
  <si>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</si>
  <si>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</si>
  <si>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</si>
  <si>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</si>
  <si>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</si>
  <si>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</si>
  <si>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</si>
  <si>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</si>
  <si>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</si>
  <si>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</si>
  <si>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</si>
  <si>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</si>
  <si>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</si>
  <si>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</si>
  <si>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</si>
  <si>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</si>
  <si>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</si>
  <si>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</si>
  <si>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</si>
  <si>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</si>
  <si>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</si>
  <si>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</si>
  <si>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</si>
  <si>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</si>
  <si>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</si>
  <si>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</si>
  <si>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</si>
  <si>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</si>
  <si>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</si>
  <si>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</si>
  <si>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</si>
  <si>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</si>
  <si>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</si>
  <si>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</si>
  <si>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</si>
  <si>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</si>
  <si>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</si>
  <si>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</si>
  <si>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</si>
  <si>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</si>
  <si>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</si>
  <si>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</si>
  <si>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</si>
  <si>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</si>
  <si>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</si>
  <si>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</si>
  <si>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</si>
  <si>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</si>
  <si>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</si>
  <si>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</si>
  <si>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</si>
  <si>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</si>
  <si>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</si>
  <si>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</si>
  <si>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</si>
  <si>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</si>
  <si>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</si>
  <si>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</si>
  <si>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</si>
  <si>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</si>
  <si>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</si>
  <si>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</si>
  <si>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</si>
  <si>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</si>
  <si>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</si>
  <si>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</si>
  <si>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</si>
  <si>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</si>
  <si>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</si>
  <si>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</si>
  <si>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</si>
  <si>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</si>
  <si>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</si>
  <si>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</si>
  <si>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</si>
  <si>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</si>
  <si>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</si>
  <si>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</si>
  <si>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</si>
  <si>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</si>
  <si>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</si>
  <si>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</si>
  <si>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</si>
  <si>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</si>
  <si>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</si>
  <si>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</si>
  <si>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</si>
  <si>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</si>
  <si>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</si>
  <si>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</si>
  <si>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</si>
  <si>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</si>
  <si>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</si>
  <si>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</si>
  <si>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</si>
  <si>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</si>
  <si>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</si>
  <si>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</si>
  <si>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</si>
  <si>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</si>
  <si>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</si>
  <si>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</si>
  <si>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</si>
  <si>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</si>
  <si>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</si>
  <si>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</si>
  <si>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</si>
  <si>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</si>
  <si>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</si>
  <si>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</si>
  <si>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</si>
  <si>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</si>
  <si>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</si>
  <si>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</si>
  <si>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</si>
  <si>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</si>
  <si>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</si>
  <si>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</si>
  <si>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</si>
  <si>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</si>
  <si>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</si>
  <si>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</si>
  <si>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</si>
  <si>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</si>
  <si>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</si>
  <si>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</si>
  <si>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</si>
  <si>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</si>
  <si>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</si>
  <si>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</si>
  <si>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</si>
  <si>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</si>
  <si>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</si>
  <si>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</si>
  <si>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</si>
  <si>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</si>
  <si>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</si>
  <si>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</si>
  <si>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</si>
  <si>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</si>
  <si>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</si>
  <si>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</si>
  <si>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</si>
  <si>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</si>
  <si>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</si>
  <si>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</si>
  <si>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</si>
  <si>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</si>
  <si>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</si>
  <si>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</si>
  <si>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</si>
  <si>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</si>
  <si>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</si>
  <si>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</si>
  <si>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</si>
  <si>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</si>
  <si>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</si>
  <si>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</si>
  <si>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</si>
  <si>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</si>
  <si>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</si>
  <si>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</si>
  <si>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</si>
  <si>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</si>
  <si>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</si>
  <si>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</si>
  <si>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</si>
  <si>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</si>
  <si>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</si>
  <si>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</si>
  <si>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</si>
  <si>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</si>
  <si>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</si>
  <si>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</si>
  <si>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</si>
  <si>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</si>
  <si>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</si>
  <si>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</si>
  <si>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</si>
  <si>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</si>
  <si>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</si>
  <si>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</si>
  <si>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</si>
  <si>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</si>
  <si>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</si>
  <si>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</si>
  <si>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</si>
  <si>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</si>
  <si>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</si>
  <si>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</si>
  <si>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</si>
  <si>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</si>
  <si>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</si>
  <si>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</si>
  <si>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</si>
  <si>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</si>
  <si>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</si>
  <si>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</si>
  <si>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</si>
  <si>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</si>
  <si>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</si>
  <si>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</si>
  <si>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</si>
  <si>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</si>
  <si>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</si>
  <si>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</si>
  <si>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</si>
  <si>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</si>
  <si>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</si>
  <si>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</si>
  <si>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</si>
  <si>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</si>
  <si>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</si>
  <si>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</si>
  <si>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</si>
  <si>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</si>
  <si>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</si>
  <si>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</si>
  <si>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</si>
  <si>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</si>
  <si>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</si>
  <si>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</si>
  <si>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</si>
  <si>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</si>
  <si>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</si>
  <si>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</si>
  <si>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</si>
  <si>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</si>
  <si>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</si>
  <si>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</si>
  <si>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</si>
  <si>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</si>
  <si>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</si>
  <si>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</si>
  <si>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</si>
  <si>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</si>
  <si>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</si>
  <si>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</si>
  <si>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</si>
  <si>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</si>
  <si>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</si>
  <si>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</si>
  <si>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</si>
  <si>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</si>
  <si>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</si>
  <si>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</si>
  <si>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</si>
  <si>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</si>
  <si>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</si>
  <si>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</si>
  <si>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</si>
  <si>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</si>
  <si>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</si>
  <si>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</si>
  <si>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</si>
  <si>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</si>
  <si>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</si>
  <si>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</si>
  <si>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</si>
  <si>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</si>
  <si>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</si>
  <si>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</si>
  <si>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</si>
  <si>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</si>
  <si>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</si>
  <si>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</si>
  <si>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</si>
  <si>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</si>
  <si>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</si>
  <si>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</si>
  <si>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</si>
  <si>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</si>
  <si>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</si>
  <si>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</si>
  <si>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</si>
  <si>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</si>
  <si>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</si>
  <si>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</si>
  <si>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</si>
  <si>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</si>
  <si>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</si>
  <si>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</si>
  <si>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</si>
  <si>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</si>
  <si>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</si>
  <si>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</si>
  <si>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</si>
  <si>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</si>
  <si>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</si>
  <si>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</si>
  <si>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</si>
  <si>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</si>
  <si>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</si>
  <si>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</si>
  <si>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</si>
  <si>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</si>
  <si>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</si>
  <si>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</si>
  <si>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</si>
  <si>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</si>
  <si>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</si>
  <si>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</si>
  <si>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</si>
  <si>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</si>
  <si>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</si>
  <si>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</si>
  <si>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</si>
  <si>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</si>
  <si>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</si>
  <si>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</si>
  <si>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</si>
  <si>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</si>
  <si>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</si>
  <si>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</si>
  <si>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</si>
  <si>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</si>
  <si>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</si>
  <si>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</si>
  <si>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</si>
  <si>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</si>
  <si>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</si>
  <si>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</si>
  <si>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</si>
  <si>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</si>
  <si>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</si>
  <si>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</si>
  <si>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</si>
  <si>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</si>
  <si>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</si>
  <si>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</si>
  <si>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</si>
  <si>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</si>
  <si>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</si>
  <si>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</si>
  <si>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</si>
  <si>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</si>
  <si>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</si>
  <si>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</si>
  <si>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</si>
  <si>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</si>
  <si>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</si>
  <si>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</si>
  <si>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</si>
  <si>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</si>
  <si>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</si>
  <si>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</si>
  <si>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</si>
  <si>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</si>
  <si>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</si>
  <si>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</si>
  <si>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</si>
  <si>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</si>
  <si>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</si>
  <si>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</si>
  <si>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</si>
  <si>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</si>
  <si>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</si>
  <si>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</si>
  <si>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</si>
  <si>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</si>
  <si>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</si>
  <si>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</si>
  <si>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</si>
  <si>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</si>
  <si>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</si>
  <si>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</si>
  <si>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</si>
  <si>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</si>
  <si>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</si>
  <si>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</si>
  <si>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</si>
  <si>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</si>
  <si>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</si>
  <si>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</si>
  <si>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</si>
  <si>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</si>
  <si>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</si>
  <si>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</si>
  <si>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</si>
  <si>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</si>
  <si>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</si>
  <si>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</si>
  <si>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</si>
  <si>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</si>
  <si>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</si>
  <si>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</si>
  <si>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</si>
  <si>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</si>
  <si>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</si>
  <si>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</si>
  <si>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</si>
  <si>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</si>
  <si>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</si>
  <si>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</si>
  <si>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</si>
  <si>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</si>
  <si>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</si>
  <si>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</si>
  <si>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</si>
  <si>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</si>
  <si>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</si>
  <si>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</si>
  <si>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</si>
  <si>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</si>
  <si>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</si>
  <si>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</si>
  <si>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</si>
  <si>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</si>
  <si>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</si>
  <si>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</si>
  <si>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</si>
  <si>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</si>
  <si>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</si>
  <si>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</si>
  <si>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</si>
  <si>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</si>
  <si>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</si>
  <si>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</si>
  <si>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</si>
  <si>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</si>
  <si>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</si>
  <si>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</si>
  <si>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</si>
  <si>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</si>
  <si>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</si>
  <si>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</si>
  <si>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</si>
  <si>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</si>
  <si>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</si>
  <si>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</si>
  <si>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</si>
  <si>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</si>
  <si>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</si>
  <si>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</si>
  <si>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</si>
  <si>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</si>
  <si>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</si>
  <si>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</si>
  <si>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</si>
  <si>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</si>
  <si>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</si>
  <si>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</si>
  <si>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</si>
  <si>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</si>
  <si>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</si>
  <si>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</si>
  <si>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</si>
  <si>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</si>
  <si>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</si>
  <si>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</si>
  <si>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</si>
  <si>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</si>
  <si>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</si>
  <si>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</si>
  <si>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</si>
  <si>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</si>
  <si>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</si>
  <si>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</si>
  <si>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</si>
  <si>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</si>
  <si>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</si>
  <si>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</si>
  <si>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</si>
  <si>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</si>
  <si>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</si>
  <si>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</si>
  <si>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</si>
  <si>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</si>
  <si>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</si>
  <si>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</si>
  <si>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</si>
  <si>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</si>
  <si>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</si>
  <si>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</si>
  <si>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</si>
  <si>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</si>
  <si>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</si>
  <si>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</si>
  <si>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</si>
  <si>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</si>
  <si>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</si>
  <si>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</si>
  <si>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</si>
  <si>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</si>
  <si>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</si>
  <si>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</si>
  <si>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</si>
  <si>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</si>
  <si>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</si>
  <si>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</si>
  <si>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</si>
  <si>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</si>
  <si>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</si>
  <si>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</si>
  <si>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</si>
  <si>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</si>
  <si>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</si>
  <si>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</si>
  <si>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</si>
  <si>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</si>
  <si>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</si>
  <si>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</si>
  <si>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</si>
  <si>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</si>
  <si>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</si>
  <si>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</si>
  <si>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</si>
  <si>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</si>
  <si>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</si>
  <si>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</si>
  <si>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</si>
  <si>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</si>
  <si>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</si>
  <si>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</si>
  <si>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</si>
  <si>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</si>
  <si>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</si>
  <si>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</si>
  <si>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</si>
  <si>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</si>
  <si>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</si>
  <si>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</si>
  <si>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</si>
  <si>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</si>
  <si>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</si>
  <si>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</si>
  <si>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</si>
  <si>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</si>
  <si>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</si>
  <si>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</si>
  <si>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</si>
  <si>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</si>
  <si>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</si>
  <si>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</si>
  <si>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</si>
  <si>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</si>
  <si>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</si>
  <si>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</si>
  <si>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</si>
  <si>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</si>
  <si>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</si>
  <si>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</si>
  <si>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</si>
  <si>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</si>
  <si>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</si>
  <si>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</si>
  <si>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</si>
  <si>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</si>
  <si>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</si>
  <si>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</si>
  <si>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</si>
  <si>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</si>
  <si>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</si>
  <si>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</si>
  <si>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</si>
  <si>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</si>
  <si>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</si>
  <si>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</si>
  <si>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</si>
  <si>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</si>
  <si>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</si>
  <si>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</si>
  <si>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</si>
  <si>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</si>
  <si>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</si>
  <si>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</si>
  <si>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</si>
  <si>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</si>
  <si>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</si>
  <si>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</si>
  <si>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</si>
  <si>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</si>
  <si>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</si>
  <si>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</si>
  <si>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</si>
  <si>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</si>
  <si>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</si>
  <si>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</si>
  <si>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</si>
  <si>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</si>
  <si>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</si>
  <si>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</si>
  <si>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</si>
  <si>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</si>
  <si>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</si>
  <si>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</si>
  <si>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</si>
  <si>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</si>
  <si>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</si>
  <si>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</si>
  <si>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</si>
  <si>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</si>
  <si>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</si>
  <si>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</si>
  <si>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</si>
  <si>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</si>
  <si>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</si>
  <si>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</si>
  <si>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</si>
  <si>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</si>
  <si>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</si>
  <si>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</si>
  <si>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</si>
  <si>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</si>
  <si>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</si>
  <si>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</si>
  <si>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</si>
  <si>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</si>
  <si>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</si>
  <si>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</si>
  <si>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</si>
  <si>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</si>
  <si>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</si>
  <si>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</si>
  <si>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</si>
  <si>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</si>
  <si>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</si>
  <si>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</si>
  <si>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</si>
  <si>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</si>
  <si>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</si>
  <si>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</si>
  <si>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</si>
  <si>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</si>
  <si>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</si>
  <si>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</si>
  <si>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</si>
  <si>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</si>
  <si>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</si>
  <si>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</si>
  <si>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</si>
  <si>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</si>
  <si>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</si>
  <si>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</si>
  <si>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</si>
  <si>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</si>
  <si>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</si>
  <si>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</si>
  <si>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</si>
  <si>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</si>
  <si>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</si>
  <si>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</si>
  <si>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</si>
  <si>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</si>
  <si>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</si>
  <si>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</si>
  <si>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</si>
  <si>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</si>
  <si>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</si>
  <si>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</si>
  <si>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</si>
  <si>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</si>
  <si>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</si>
  <si>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</si>
  <si>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</si>
  <si>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</si>
  <si>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</si>
  <si>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</si>
  <si>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</si>
  <si>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</si>
  <si>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</si>
  <si>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</si>
  <si>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</si>
  <si>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</si>
  <si>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</si>
  <si>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</si>
  <si>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</si>
  <si>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</si>
  <si>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</si>
  <si>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</si>
  <si>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</si>
  <si>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</si>
  <si>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</si>
  <si>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</si>
  <si>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</si>
  <si>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</si>
  <si>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</si>
  <si>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</si>
  <si>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</si>
  <si>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</si>
  <si>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</si>
  <si>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</si>
  <si>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</si>
  <si>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</si>
  <si>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</si>
  <si>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</si>
  <si>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</si>
  <si>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</si>
  <si>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</si>
  <si>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</si>
  <si>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</si>
  <si>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</si>
  <si>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</si>
  <si>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</si>
  <si>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</si>
  <si>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</si>
  <si>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</si>
  <si>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</si>
  <si>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</si>
  <si>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</si>
  <si>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</si>
  <si>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</si>
  <si>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</si>
  <si>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</si>
  <si>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</si>
  <si>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</si>
  <si>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</si>
  <si>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</si>
  <si>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</si>
  <si>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</si>
  <si>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</si>
  <si>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</si>
  <si>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</si>
  <si>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</si>
  <si>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</si>
  <si>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</si>
  <si>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</si>
  <si>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</si>
  <si>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</si>
  <si>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</si>
  <si>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</si>
  <si>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</si>
  <si>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</si>
  <si>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</si>
  <si>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</si>
  <si>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</si>
  <si>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</si>
  <si>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</si>
  <si>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</si>
  <si>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</si>
  <si>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</si>
  <si>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</si>
  <si>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</si>
  <si>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</si>
  <si>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</si>
  <si>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</si>
  <si>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</si>
  <si>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</si>
  <si>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</si>
  <si>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</si>
  <si>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</si>
  <si>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</si>
  <si>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</si>
  <si>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</si>
  <si>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</si>
  <si>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</si>
  <si>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</si>
  <si>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</si>
  <si>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</si>
  <si>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</si>
  <si>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</si>
  <si>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</si>
  <si>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</si>
  <si>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</si>
  <si>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</si>
  <si>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</si>
  <si>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</si>
  <si>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</si>
  <si>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</si>
  <si>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</si>
  <si>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</si>
  <si>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</si>
  <si>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</si>
  <si>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</si>
  <si>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</si>
  <si>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</si>
  <si>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</si>
  <si>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</si>
  <si>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</si>
  <si>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</si>
  <si>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</si>
  <si>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</si>
  <si>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</si>
  <si>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</si>
  <si>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</si>
  <si>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</si>
  <si>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</si>
  <si>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</si>
  <si>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</si>
  <si>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</si>
  <si>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</si>
  <si>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</si>
  <si>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</si>
  <si>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</si>
  <si>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</si>
  <si>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</si>
  <si>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</si>
  <si>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</si>
  <si>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</si>
  <si>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</si>
  <si>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</si>
  <si>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</si>
  <si>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</si>
  <si>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</si>
  <si>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</si>
  <si>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</si>
  <si>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</si>
  <si>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</si>
  <si>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</si>
  <si>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</si>
  <si>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</si>
  <si>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</si>
  <si>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</si>
  <si>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</si>
  <si>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</si>
  <si>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</si>
  <si>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</si>
  <si>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</si>
  <si>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</si>
  <si>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</si>
  <si>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</si>
  <si>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</si>
  <si>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</si>
  <si>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</si>
  <si>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</si>
  <si>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</si>
  <si>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</si>
  <si>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</si>
  <si>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</si>
  <si>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</si>
  <si>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</si>
  <si>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</si>
  <si>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</si>
  <si>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</si>
  <si>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</si>
  <si>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</si>
  <si>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</si>
  <si>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</si>
  <si>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</si>
  <si>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</si>
  <si>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</si>
  <si>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</si>
  <si>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</si>
  <si>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</si>
  <si>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</si>
  <si>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</si>
  <si>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</si>
  <si>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</si>
  <si>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</si>
  <si>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</si>
  <si>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</si>
  <si>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</si>
  <si>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</si>
  <si>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</si>
  <si>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</si>
  <si>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</si>
  <si>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</si>
  <si>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</si>
  <si>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</si>
  <si>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</si>
  <si>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</si>
  <si>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</si>
  <si>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</si>
  <si>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</si>
  <si>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</si>
  <si>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</si>
  <si>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</si>
  <si>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</si>
  <si>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</si>
  <si>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</si>
  <si>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</si>
  <si>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</si>
  <si>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</si>
  <si>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</si>
  <si>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</si>
  <si>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</si>
  <si>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</si>
  <si>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</si>
  <si>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</si>
  <si>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</si>
  <si>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</si>
  <si>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</si>
  <si>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</si>
  <si>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</si>
  <si>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</si>
  <si>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</si>
  <si>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</si>
  <si>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</si>
  <si>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</si>
  <si>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</si>
  <si>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</si>
  <si>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</si>
  <si>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</si>
  <si>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</si>
  <si>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</si>
  <si>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</si>
  <si>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</si>
  <si>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</si>
  <si>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</si>
  <si>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</si>
  <si>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</si>
  <si>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</si>
  <si>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</si>
  <si>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</si>
  <si>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</si>
  <si>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</si>
  <si>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</si>
  <si>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</si>
  <si>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</si>
  <si>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</si>
  <si>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</si>
  <si>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</si>
  <si>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</si>
  <si>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</si>
  <si>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</si>
  <si>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</si>
  <si>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</si>
  <si>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</si>
  <si>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</si>
  <si>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</si>
  <si>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</si>
  <si>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</si>
  <si>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</si>
  <si>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</si>
  <si>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</si>
  <si>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</si>
  <si>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</si>
  <si>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</si>
  <si>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</si>
  <si>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</si>
  <si>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</si>
  <si>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</si>
  <si>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</si>
  <si>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</si>
  <si>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</si>
  <si>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</si>
  <si>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</si>
  <si>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</si>
  <si>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</si>
  <si>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</si>
  <si>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</si>
  <si>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</si>
  <si>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</si>
  <si>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</si>
  <si>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</si>
  <si>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</si>
  <si>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</si>
  <si>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</si>
  <si>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</si>
  <si>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</si>
  <si>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</si>
  <si>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</si>
  <si>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</si>
  <si>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</si>
  <si>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</si>
  <si>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</si>
  <si>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</si>
  <si>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</si>
  <si>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</si>
  <si>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</si>
  <si>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</si>
  <si>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</si>
  <si>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</si>
  <si>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</si>
  <si>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</si>
  <si>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</si>
  <si>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</si>
  <si>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</si>
  <si>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</si>
  <si>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</si>
  <si>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</si>
  <si>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</si>
  <si>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</si>
  <si>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</si>
  <si>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</si>
  <si>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</si>
  <si>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</si>
  <si>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</si>
  <si>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</si>
  <si>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</si>
  <si>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</si>
  <si>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</si>
  <si>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</si>
  <si>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</si>
  <si>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</si>
  <si>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</si>
  <si>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</si>
  <si>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</si>
  <si>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</si>
  <si>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</si>
  <si>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</si>
  <si>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</si>
  <si>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</si>
  <si>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</si>
  <si>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</si>
  <si>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</si>
  <si>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</si>
  <si>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</si>
  <si>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</si>
  <si>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</si>
  <si>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</si>
  <si>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</si>
  <si>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</si>
  <si>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</si>
  <si>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</si>
  <si>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</si>
  <si>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</si>
  <si>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</si>
  <si>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</si>
  <si>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</si>
  <si>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</si>
  <si>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</si>
  <si>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</si>
  <si>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</si>
  <si>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</si>
  <si>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</si>
  <si>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</si>
  <si>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</si>
  <si>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</si>
  <si>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</si>
  <si>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</si>
  <si>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</si>
  <si>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</si>
  <si>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</si>
  <si>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</si>
  <si>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</si>
  <si>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</si>
  <si>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</si>
  <si>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</si>
  <si>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</si>
  <si>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</si>
  <si>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</si>
  <si>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</si>
  <si>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</si>
  <si>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</si>
  <si>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</si>
  <si>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</si>
  <si>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</si>
  <si>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</si>
  <si>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</si>
  <si>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</si>
  <si>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</si>
  <si>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</si>
  <si>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</si>
  <si>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</si>
  <si>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</si>
  <si>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</si>
  <si>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</si>
  <si>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</si>
  <si>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</si>
  <si>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</si>
  <si>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</si>
  <si>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</si>
  <si>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</si>
  <si>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</si>
  <si>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</si>
  <si>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</si>
  <si>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</si>
  <si>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</si>
  <si>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</si>
  <si>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</si>
  <si>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</si>
  <si>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</si>
  <si>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</si>
  <si>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</si>
  <si>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</si>
  <si>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</si>
  <si>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</si>
  <si>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</si>
  <si>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</si>
  <si>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</si>
  <si>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</si>
  <si>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</si>
  <si>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</si>
  <si>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</si>
  <si>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</si>
  <si>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</si>
  <si>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</si>
  <si>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</si>
  <si>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</si>
  <si>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</si>
  <si>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</si>
  <si>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</si>
  <si>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</si>
  <si>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</si>
  <si>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</si>
  <si>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</si>
  <si>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</si>
  <si>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</si>
  <si>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</si>
  <si>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</si>
  <si>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</si>
  <si>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</si>
  <si>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</si>
  <si>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</si>
  <si>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</si>
  <si>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</si>
  <si>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</si>
  <si>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</si>
  <si>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</si>
  <si>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</si>
  <si>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</si>
  <si>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</si>
  <si>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</si>
  <si>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</si>
  <si>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</si>
  <si>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</si>
  <si>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</si>
  <si>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</si>
  <si>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</si>
  <si>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</si>
  <si>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</si>
  <si>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</si>
  <si>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</si>
  <si>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</si>
  <si>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</si>
  <si>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</si>
  <si>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</si>
  <si>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</si>
  <si>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</si>
  <si>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</si>
  <si>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</si>
  <si>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</si>
  <si>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</si>
  <si>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</si>
  <si>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</si>
  <si>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</si>
  <si>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</si>
  <si>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</si>
  <si>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</si>
  <si>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</si>
  <si>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</si>
  <si>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</si>
  <si>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</si>
  <si>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</si>
  <si>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</si>
  <si>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</si>
  <si>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</si>
  <si>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</si>
  <si>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</si>
  <si>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</si>
  <si>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</si>
  <si>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</si>
  <si>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</si>
  <si>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</si>
  <si>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</si>
  <si>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</si>
  <si>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</si>
  <si>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</si>
  <si>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</si>
  <si>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</si>
  <si>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</si>
  <si>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</si>
  <si>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</si>
  <si>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</si>
  <si>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</si>
  <si>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</si>
  <si>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</si>
  <si>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</si>
  <si>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</si>
  <si>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</si>
  <si>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</si>
  <si>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</si>
  <si>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</si>
  <si>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</si>
  <si>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</si>
  <si>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</si>
  <si>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</si>
  <si>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</si>
  <si>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</si>
  <si>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</si>
  <si>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</si>
  <si>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</si>
  <si>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</si>
  <si>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</si>
  <si>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</si>
  <si>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</si>
  <si>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</si>
  <si>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</si>
  <si>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</si>
  <si>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</si>
  <si>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</si>
  <si>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</si>
  <si>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</si>
  <si>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</si>
  <si>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</si>
  <si>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</si>
  <si>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</si>
  <si>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</si>
  <si>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</si>
  <si>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</si>
  <si>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</si>
  <si>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</si>
  <si>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</si>
  <si>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</si>
  <si>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</si>
  <si>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</si>
  <si>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</si>
  <si>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</si>
  <si>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</si>
  <si>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</si>
  <si>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</si>
  <si>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</si>
  <si>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</si>
  <si>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</si>
  <si>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</si>
  <si>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</si>
  <si>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</si>
  <si>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</si>
  <si>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</si>
  <si>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</si>
  <si>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</si>
  <si>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</si>
  <si>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</si>
  <si>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</si>
  <si>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</si>
  <si>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</si>
  <si>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</si>
  <si>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</si>
  <si>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</si>
  <si>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</si>
  <si>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</si>
  <si>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</si>
  <si>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</si>
  <si>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</si>
  <si>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</si>
  <si>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</si>
  <si>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</si>
  <si>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</si>
  <si>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</si>
  <si>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</si>
  <si>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</si>
  <si>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</si>
  <si>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</si>
  <si>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</si>
  <si>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</si>
  <si>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</si>
  <si>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</si>
  <si>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</si>
  <si>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</si>
  <si>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</si>
  <si>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</si>
  <si>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</si>
  <si>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</si>
  <si>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</si>
  <si>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</si>
  <si>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</si>
  <si>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</si>
  <si>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</si>
  <si>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</si>
  <si>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</si>
  <si>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</si>
  <si>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</si>
  <si>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</si>
  <si>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</si>
  <si>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</si>
  <si>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</si>
  <si>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</si>
  <si>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</si>
  <si>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</si>
  <si>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</si>
  <si>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</si>
  <si>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</si>
  <si>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</si>
  <si>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</si>
  <si>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</si>
  <si>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</si>
  <si>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</si>
  <si>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</si>
  <si>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</si>
  <si>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</si>
  <si>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</si>
  <si>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</si>
  <si>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</si>
  <si>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</si>
  <si>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</si>
  <si>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</si>
  <si>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</si>
  <si>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</si>
  <si>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</si>
  <si>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</si>
  <si>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</si>
  <si>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</si>
  <si>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</si>
  <si>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</si>
  <si>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</si>
  <si>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</si>
  <si>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</si>
  <si>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</si>
  <si>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</si>
  <si>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</si>
  <si>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</si>
  <si>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</si>
  <si>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</si>
  <si>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</si>
  <si>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</si>
  <si>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</si>
  <si>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</si>
  <si>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</si>
  <si>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</si>
  <si>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</si>
  <si>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</si>
  <si>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</si>
  <si>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</si>
  <si>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</si>
  <si>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</si>
  <si>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</si>
  <si>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</si>
  <si>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</si>
  <si>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</si>
  <si>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</si>
  <si>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</si>
  <si>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</si>
  <si>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</si>
  <si>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</si>
  <si>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</si>
  <si>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</si>
  <si>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</si>
  <si>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</si>
  <si>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</si>
  <si>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</si>
  <si>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</si>
  <si>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</si>
  <si>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</si>
  <si>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</si>
  <si>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</si>
  <si>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</si>
  <si>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</si>
  <si>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</si>
  <si>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</si>
  <si>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</si>
  <si>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</si>
  <si>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</si>
  <si>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</si>
  <si>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</si>
  <si>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</si>
  <si>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</si>
  <si>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</si>
  <si>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</si>
  <si>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</si>
  <si>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</si>
  <si>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</si>
  <si>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</si>
  <si>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</si>
  <si>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</si>
  <si>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</si>
  <si>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</si>
  <si>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</si>
  <si>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</si>
  <si>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</si>
  <si>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</si>
  <si>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</si>
  <si>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</si>
  <si>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</si>
  <si>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</si>
  <si>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</si>
  <si>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</si>
  <si>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</si>
  <si>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</si>
  <si>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</si>
  <si>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</si>
  <si>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</si>
  <si>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</si>
  <si>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</si>
  <si>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</si>
  <si>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</si>
  <si>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</si>
  <si>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</si>
  <si>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</si>
  <si>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</si>
  <si>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</si>
  <si>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</si>
  <si>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</si>
  <si>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</si>
  <si>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</si>
  <si>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</si>
  <si>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</si>
  <si>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</si>
  <si>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</si>
  <si>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</si>
  <si>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</si>
  <si>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</si>
  <si>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</si>
  <si>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</si>
  <si>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</si>
  <si>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</si>
  <si>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</si>
  <si>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</si>
  <si>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</si>
  <si>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</si>
  <si>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</si>
  <si>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</si>
  <si>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</si>
  <si>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</si>
  <si>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</si>
  <si>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</si>
  <si>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</si>
  <si>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</si>
  <si>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</si>
  <si>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</si>
  <si>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</si>
  <si>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</si>
  <si>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</si>
  <si>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</si>
  <si>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</si>
  <si>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</si>
  <si>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</si>
  <si>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</si>
  <si>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</si>
  <si>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</si>
  <si>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</si>
  <si>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</si>
  <si>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</si>
  <si>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</si>
  <si>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</si>
  <si>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</si>
  <si>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</si>
  <si>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</si>
  <si>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</si>
  <si>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</si>
  <si>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</si>
  <si>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</si>
  <si>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</si>
  <si>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</si>
  <si>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</si>
  <si>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</si>
  <si>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</si>
  <si>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</si>
  <si>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</si>
  <si>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</si>
  <si>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</si>
  <si>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</si>
  <si>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</si>
  <si>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</si>
  <si>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</si>
  <si>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</si>
  <si>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</si>
  <si>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</si>
  <si>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</si>
  <si>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</si>
  <si>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</si>
  <si>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</si>
  <si>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</si>
  <si>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</si>
  <si>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</si>
  <si>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</si>
  <si>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</si>
  <si>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</si>
  <si>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</si>
  <si>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</si>
  <si>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</si>
  <si>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</si>
  <si>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</si>
  <si>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</si>
  <si>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</si>
  <si>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</si>
  <si>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</si>
  <si>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</si>
  <si>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</si>
  <si>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</si>
  <si>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</si>
  <si>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</si>
  <si>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</si>
  <si>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</si>
  <si>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</si>
  <si>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</si>
  <si>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</si>
  <si>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</si>
  <si>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</si>
  <si>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</si>
  <si>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</si>
  <si>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</si>
  <si>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</si>
  <si>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</si>
  <si>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</si>
  <si>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</si>
  <si>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</si>
  <si>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</si>
  <si>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</si>
  <si>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</si>
  <si>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</si>
  <si>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</si>
  <si>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</si>
  <si>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</si>
  <si>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</si>
  <si>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</si>
  <si>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</si>
  <si>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</si>
  <si>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</si>
  <si>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</si>
  <si>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</si>
  <si>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</si>
  <si>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</si>
  <si>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</si>
  <si>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</si>
  <si>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</si>
  <si>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</si>
  <si>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</si>
  <si>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</si>
  <si>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</si>
  <si>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</si>
  <si>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</si>
  <si>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</si>
  <si>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</si>
  <si>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</si>
  <si>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</si>
  <si>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</si>
  <si>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</si>
  <si>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</si>
  <si>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</si>
  <si>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</si>
  <si>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</si>
  <si>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</si>
  <si>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</si>
  <si>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</si>
  <si>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</si>
  <si>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</si>
  <si>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</si>
  <si>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</si>
  <si>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</si>
  <si>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</si>
  <si>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</si>
  <si>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</si>
  <si>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</si>
  <si>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</si>
  <si>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</si>
  <si>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</si>
  <si>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</si>
  <si>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</si>
  <si>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</si>
  <si>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</si>
  <si>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</si>
  <si>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</si>
  <si>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</si>
  <si>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</si>
  <si>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</si>
  <si>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</si>
  <si>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</si>
  <si>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</si>
  <si>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</si>
  <si>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</si>
  <si>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</si>
  <si>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</si>
  <si>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</si>
  <si>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</si>
  <si>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</si>
  <si>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</si>
  <si>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</si>
  <si>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</si>
  <si>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</si>
  <si>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</si>
  <si>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</si>
  <si>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</si>
  <si>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</si>
  <si>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</si>
  <si>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</si>
  <si>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</si>
  <si>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</si>
  <si>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</si>
  <si>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</si>
  <si>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</si>
  <si>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</si>
  <si>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</si>
  <si>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</si>
  <si>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</si>
  <si>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</si>
  <si>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</si>
  <si>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</si>
  <si>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</si>
  <si>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</si>
  <si>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</si>
  <si>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</si>
  <si>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</si>
  <si>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</si>
  <si>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</si>
  <si>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</si>
  <si>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</si>
  <si>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</si>
  <si>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</si>
  <si>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</si>
  <si>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</si>
  <si>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</si>
  <si>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</si>
  <si>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</si>
  <si>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</si>
  <si>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</si>
  <si>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</si>
  <si>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</si>
  <si>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</si>
  <si>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</si>
  <si>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</si>
  <si>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</si>
  <si>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</si>
  <si>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</si>
  <si>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</si>
  <si>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</si>
  <si>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</si>
  <si>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</si>
  <si>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</si>
  <si>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</si>
  <si>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</si>
  <si>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</si>
  <si>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</si>
  <si>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</si>
  <si>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</si>
  <si>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</si>
  <si>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</si>
  <si>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</si>
  <si>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</si>
  <si>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</si>
  <si>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</si>
  <si>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</si>
  <si>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</si>
  <si>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</si>
  <si>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</si>
  <si>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</si>
  <si>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</si>
  <si>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</si>
  <si>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</si>
  <si>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</si>
  <si>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</si>
  <si>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</si>
  <si>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</si>
  <si>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</si>
  <si>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</si>
  <si>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</si>
  <si>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</si>
  <si>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</si>
  <si>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</si>
  <si>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</si>
  <si>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</si>
  <si>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</si>
  <si>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</si>
  <si>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</si>
  <si>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</si>
  <si>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</si>
  <si>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</si>
  <si>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</si>
  <si>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</si>
  <si>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</si>
  <si>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</si>
  <si>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</si>
  <si>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</si>
  <si>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</si>
  <si>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</si>
  <si>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</si>
  <si>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</si>
  <si>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</si>
  <si>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</si>
  <si>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</si>
  <si>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</si>
  <si>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</si>
  <si>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</si>
  <si>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</si>
  <si>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</si>
  <si>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</si>
  <si>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</si>
  <si>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</si>
  <si>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</si>
  <si>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</si>
  <si>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</si>
  <si>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</si>
  <si>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</si>
  <si>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</si>
  <si>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</si>
  <si>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</si>
  <si>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</si>
  <si>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</si>
  <si>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</si>
  <si>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</si>
  <si>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</si>
  <si>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</si>
  <si>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</si>
  <si>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</si>
  <si>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</si>
  <si>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</si>
  <si>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</si>
  <si>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</si>
  <si>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</si>
  <si>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</si>
  <si>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</si>
  <si>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</si>
  <si>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</si>
  <si>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</si>
  <si>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</si>
  <si>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</si>
  <si>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</si>
  <si>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</si>
  <si>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</si>
  <si>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</si>
  <si>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</si>
  <si>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</si>
  <si>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</si>
  <si>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</si>
  <si>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</si>
  <si>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</si>
  <si>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</si>
  <si>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</si>
  <si>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</si>
  <si>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</si>
  <si>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</si>
  <si>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</si>
  <si>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</si>
  <si>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</si>
  <si>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</si>
  <si>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</si>
  <si>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</si>
  <si>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</si>
  <si>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</si>
  <si>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</si>
  <si>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</si>
  <si>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</si>
  <si>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</si>
  <si>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</si>
  <si>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</si>
  <si>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</si>
  <si>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</si>
  <si>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</si>
  <si>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</si>
  <si>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</si>
  <si>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</si>
  <si>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</si>
  <si>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</si>
  <si>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</si>
  <si>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</si>
  <si>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</si>
  <si>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</si>
  <si>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</si>
  <si>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</si>
  <si>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</si>
  <si>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</si>
  <si>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</si>
  <si>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</si>
  <si>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</si>
  <si>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</si>
  <si>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</si>
  <si>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</si>
  <si>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</si>
  <si>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</si>
  <si>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</si>
  <si>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</si>
  <si>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</si>
  <si>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</si>
  <si>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</si>
  <si>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</si>
  <si>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</si>
  <si>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</si>
  <si>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</si>
  <si>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</si>
  <si>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</si>
  <si>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</si>
  <si>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</si>
  <si>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</si>
  <si>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</si>
  <si>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</si>
  <si>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</si>
  <si>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</si>
  <si>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</si>
  <si>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</si>
  <si>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</si>
  <si>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</si>
  <si>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</si>
  <si>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</si>
  <si>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</si>
  <si>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</si>
  <si>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</si>
  <si>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</si>
  <si>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</si>
  <si>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</si>
  <si>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</si>
  <si>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</si>
  <si>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</si>
  <si>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</si>
  <si>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</si>
  <si>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</si>
  <si>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</si>
  <si>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</si>
  <si>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</si>
  <si>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</si>
  <si>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</si>
  <si>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</si>
  <si>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</si>
  <si>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</si>
  <si>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</si>
  <si>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</si>
  <si>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</si>
  <si>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</si>
  <si>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</si>
  <si>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</si>
  <si>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</si>
  <si>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</si>
  <si>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</si>
  <si>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</si>
  <si>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</si>
  <si>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</si>
  <si>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</si>
  <si>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</si>
  <si>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</si>
  <si>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</si>
  <si>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</si>
  <si>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</si>
  <si>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</si>
  <si>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</si>
  <si>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</si>
  <si>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</si>
  <si>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</si>
  <si>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</si>
  <si>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</si>
  <si>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</si>
  <si>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</si>
  <si>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</si>
  <si>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</si>
  <si>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</si>
  <si>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</si>
  <si>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</si>
  <si>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</si>
  <si>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</si>
  <si>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</si>
  <si>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</si>
  <si>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</si>
  <si>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</si>
  <si>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</si>
  <si>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</si>
  <si>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</si>
  <si>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</si>
  <si>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</si>
  <si>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</si>
  <si>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</si>
  <si>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</si>
  <si>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</si>
  <si>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</si>
  <si>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</si>
  <si>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</si>
  <si>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</si>
  <si>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</si>
  <si>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</si>
  <si>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</si>
  <si>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</si>
  <si>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</si>
  <si>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</si>
  <si>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</si>
  <si>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</si>
  <si>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</si>
  <si>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</si>
  <si>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</si>
  <si>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</si>
  <si>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</si>
  <si>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</si>
  <si>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</si>
  <si>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</si>
  <si>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</si>
  <si>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</si>
  <si>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</si>
  <si>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</si>
  <si>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</si>
  <si>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</si>
  <si>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</si>
  <si>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</si>
  <si>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</si>
  <si>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</si>
  <si>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</si>
  <si>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</si>
  <si>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</si>
  <si>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</si>
  <si>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</si>
  <si>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</si>
  <si>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</si>
  <si>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</si>
  <si>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</si>
  <si>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</si>
  <si>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</si>
  <si>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</si>
  <si>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</si>
  <si>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</si>
  <si>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</si>
  <si>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</si>
  <si>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</si>
  <si>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</si>
  <si>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</si>
  <si>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</si>
  <si>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</si>
  <si>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</si>
  <si>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</si>
  <si>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</si>
  <si>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</si>
  <si>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</si>
  <si>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</si>
  <si>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</si>
  <si>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</si>
  <si>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</si>
  <si>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</si>
  <si>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</si>
  <si>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</si>
  <si>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</si>
  <si>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</si>
  <si>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</si>
  <si>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</si>
  <si>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</si>
  <si>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</si>
  <si>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</si>
  <si>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</si>
  <si>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</si>
  <si>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</si>
  <si>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</si>
  <si>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</si>
  <si>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</si>
  <si>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</si>
  <si>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</si>
  <si>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</si>
  <si>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</si>
  <si>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</si>
  <si>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</si>
  <si>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</si>
  <si>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</si>
  <si>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</si>
  <si>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</si>
  <si>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</si>
  <si>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</si>
  <si>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</si>
  <si>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</si>
  <si>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</si>
  <si>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</si>
  <si>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</si>
  <si>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</si>
  <si>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</si>
  <si>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</si>
  <si>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</si>
  <si>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</si>
  <si>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</si>
  <si>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</si>
  <si>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</si>
  <si>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</si>
  <si>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</si>
  <si>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</si>
  <si>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</si>
  <si>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</si>
  <si>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</si>
  <si>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</si>
  <si>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</si>
  <si>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</si>
  <si>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</si>
  <si>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</si>
  <si>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</si>
  <si>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</si>
  <si>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</si>
  <si>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</si>
  <si>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</si>
  <si>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</si>
  <si>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</si>
  <si>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</si>
  <si>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</si>
  <si>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</si>
  <si>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</si>
  <si>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</si>
  <si>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</si>
  <si>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</si>
  <si>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</si>
  <si>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</si>
  <si>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</si>
  <si>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</si>
  <si>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</si>
  <si>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</si>
  <si>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</si>
  <si>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</si>
  <si>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</si>
  <si>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</si>
  <si>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</si>
  <si>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</si>
  <si>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</si>
  <si>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</si>
  <si>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</si>
  <si>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</si>
  <si>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</si>
  <si>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</si>
  <si>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</si>
  <si>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</si>
  <si>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</si>
  <si>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</si>
  <si>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</si>
  <si>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</si>
  <si>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</si>
  <si>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</si>
  <si>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</si>
  <si>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</si>
  <si>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</si>
  <si>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</si>
  <si>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</si>
  <si>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</si>
  <si>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</si>
  <si>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</si>
  <si>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</si>
  <si>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</si>
  <si>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</si>
  <si>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</si>
  <si>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</si>
  <si>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</si>
  <si>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</si>
  <si>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</si>
  <si>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</si>
  <si>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</si>
  <si>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</si>
  <si>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</si>
  <si>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</si>
  <si>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</si>
  <si>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</si>
  <si>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</si>
  <si>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</si>
  <si>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</si>
  <si>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</si>
  <si>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</si>
  <si>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</si>
  <si>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</si>
  <si>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</si>
  <si>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</si>
  <si>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</si>
  <si>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</si>
  <si>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</si>
  <si>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</si>
  <si>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</si>
  <si>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</si>
  <si>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</si>
  <si>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</si>
  <si>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</si>
  <si>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</si>
  <si>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</si>
  <si>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</si>
  <si>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</si>
  <si>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</si>
  <si>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</si>
  <si>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</si>
  <si>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</si>
  <si>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</si>
  <si>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</si>
  <si>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</si>
  <si>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</si>
  <si>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</si>
  <si>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</si>
  <si>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</si>
  <si>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</si>
  <si>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</si>
  <si>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</si>
  <si>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</si>
  <si>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</si>
  <si>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</si>
  <si>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</si>
  <si>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</si>
  <si>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</si>
  <si>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</si>
  <si>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</si>
  <si>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</si>
  <si>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</si>
  <si>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</si>
  <si>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</si>
  <si>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</si>
  <si>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</si>
  <si>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</si>
  <si>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</si>
  <si>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</si>
  <si>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</si>
  <si>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</si>
  <si>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</si>
  <si>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</si>
  <si>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</si>
  <si>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</si>
  <si>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</si>
  <si>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</si>
  <si>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</si>
  <si>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</si>
  <si>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</si>
  <si>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</si>
  <si>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</si>
  <si>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</si>
  <si>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</si>
  <si>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</si>
  <si>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</si>
  <si>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</si>
  <si>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</si>
  <si>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</si>
  <si>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</si>
  <si>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</si>
  <si>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</si>
  <si>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</si>
  <si>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</si>
  <si>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</si>
  <si>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</si>
  <si>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</si>
  <si>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</si>
  <si>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</si>
  <si>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</si>
  <si>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</si>
  <si>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</si>
  <si>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</si>
  <si>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</si>
  <si>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</si>
  <si>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</si>
  <si>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</si>
  <si>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</si>
  <si>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</si>
  <si>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</si>
  <si>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</si>
  <si>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</si>
  <si>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</si>
  <si>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</si>
  <si>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</si>
  <si>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</si>
  <si>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</si>
  <si>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</si>
  <si>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</si>
  <si>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</si>
  <si>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</si>
  <si>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</si>
  <si>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</si>
  <si>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</si>
  <si>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</si>
  <si>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</si>
  <si>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</si>
  <si>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</si>
  <si>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</si>
  <si>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</si>
  <si>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</si>
  <si>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</si>
  <si>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</si>
  <si>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</si>
  <si>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</si>
  <si>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</si>
  <si>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</si>
  <si>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</si>
  <si>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</si>
  <si>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</si>
  <si>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</si>
  <si>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</si>
  <si>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</si>
  <si>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</si>
  <si>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</si>
  <si>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</si>
  <si>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</si>
  <si>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</si>
  <si>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</si>
  <si>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</si>
  <si>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</si>
  <si>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</si>
  <si>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</si>
  <si>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</si>
  <si>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</si>
  <si>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</si>
  <si>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</si>
  <si>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</si>
  <si>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</si>
  <si>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</si>
  <si>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</si>
  <si>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</si>
  <si>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</si>
  <si>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</si>
  <si>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</si>
  <si>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</si>
  <si>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</si>
  <si>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</si>
  <si>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</si>
  <si>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</si>
  <si>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</si>
  <si>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</si>
  <si>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</si>
  <si>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</si>
  <si>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</si>
  <si>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</si>
  <si>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</si>
  <si>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</si>
  <si>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</si>
  <si>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</si>
  <si>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</si>
  <si>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</si>
  <si>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</si>
  <si>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</si>
  <si>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</si>
  <si>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</si>
  <si>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</si>
  <si>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</si>
  <si>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</si>
  <si>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</si>
  <si>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</si>
  <si>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</si>
  <si>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</si>
  <si>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</si>
  <si>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</si>
  <si>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</si>
  <si>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</si>
  <si>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</si>
  <si>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</si>
  <si>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</si>
  <si>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</si>
  <si>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</si>
  <si>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</si>
  <si>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</si>
  <si>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</si>
  <si>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</si>
  <si>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</si>
  <si>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</si>
  <si>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</si>
  <si>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</si>
  <si>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</si>
  <si>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</si>
  <si>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</si>
  <si>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</si>
  <si>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</si>
  <si>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</si>
  <si>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</si>
  <si>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</si>
  <si>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</si>
  <si>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</si>
  <si>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</si>
  <si>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</si>
  <si>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</si>
  <si>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</si>
  <si>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</si>
  <si>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</si>
  <si>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</si>
  <si>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</si>
  <si>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</si>
  <si>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</si>
  <si>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</si>
  <si>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</si>
  <si>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</si>
  <si>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</si>
  <si>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</si>
  <si>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</si>
  <si>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</si>
  <si>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</si>
  <si>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</si>
  <si>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</si>
  <si>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</si>
  <si>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</si>
  <si>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</si>
  <si>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</si>
  <si>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</si>
  <si>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</si>
  <si>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</si>
  <si>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</si>
  <si>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</si>
  <si>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</si>
  <si>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</si>
  <si>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</si>
  <si>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</si>
  <si>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</si>
  <si>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</si>
  <si>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</si>
  <si>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</si>
  <si>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</si>
  <si>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</si>
  <si>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</si>
  <si>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</si>
  <si>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</si>
  <si>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</si>
  <si>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</si>
  <si>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</si>
  <si>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</si>
  <si>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</si>
  <si>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</si>
  <si>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</si>
  <si>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</si>
  <si>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</si>
  <si>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</si>
  <si>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</si>
  <si>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</si>
  <si>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</si>
  <si>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</si>
  <si>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</si>
  <si>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</si>
  <si>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</si>
  <si>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</si>
  <si>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</si>
  <si>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</si>
  <si>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</si>
  <si>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</si>
  <si>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</si>
  <si>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</si>
  <si>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</si>
  <si>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</si>
  <si>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</si>
  <si>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</si>
  <si>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</si>
  <si>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</si>
  <si>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</si>
  <si>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</si>
  <si>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</si>
  <si>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</si>
  <si>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</si>
  <si>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</si>
  <si>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</si>
  <si>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</si>
  <si>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</si>
  <si>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</si>
  <si>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</si>
  <si>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</si>
  <si>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</si>
  <si>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</si>
  <si>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</si>
  <si>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</si>
  <si>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</si>
  <si>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</si>
  <si>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</si>
  <si>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</si>
  <si>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</si>
  <si>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</si>
  <si>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</si>
  <si>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</si>
  <si>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</si>
  <si>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</si>
  <si>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</si>
  <si>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</si>
  <si>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</si>
  <si>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</si>
  <si>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</si>
  <si>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</si>
  <si>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</si>
  <si>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</si>
  <si>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</si>
  <si>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</si>
  <si>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</si>
  <si>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</si>
  <si>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</si>
  <si>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</si>
  <si>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</si>
  <si>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</si>
  <si>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</si>
  <si>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</si>
  <si>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</si>
  <si>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</si>
  <si>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</si>
  <si>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</si>
  <si>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</si>
  <si>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</si>
  <si>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</si>
  <si>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</si>
  <si>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</si>
  <si>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</si>
  <si>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</si>
  <si>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</si>
  <si>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</si>
  <si>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</si>
  <si>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</si>
  <si>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</si>
  <si>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</si>
  <si>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</si>
  <si>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</si>
  <si>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</si>
  <si>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</si>
  <si>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</si>
  <si>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</si>
  <si>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</si>
  <si>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</si>
  <si>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</si>
  <si>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</si>
  <si>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</si>
  <si>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</si>
  <si>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</si>
  <si>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</si>
  <si>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</si>
  <si>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</si>
  <si>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</si>
  <si>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</si>
  <si>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</si>
  <si>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</si>
  <si>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</si>
  <si>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</si>
  <si>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</si>
  <si>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</si>
  <si>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</si>
  <si>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</si>
  <si>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</si>
  <si>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</si>
  <si>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</si>
  <si>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</si>
  <si>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</si>
  <si>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</si>
  <si>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</si>
  <si>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</si>
  <si>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</si>
  <si>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</si>
  <si>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</si>
  <si>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</si>
  <si>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</si>
  <si>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</si>
  <si>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</si>
  <si>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</si>
  <si>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</si>
  <si>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</si>
  <si>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</si>
  <si>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</si>
  <si>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</si>
  <si>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</si>
  <si>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</si>
  <si>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</si>
  <si>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</si>
  <si>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</si>
  <si>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</si>
  <si>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</si>
  <si>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</si>
  <si>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</si>
  <si>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</si>
  <si>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</si>
  <si>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</si>
  <si>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</si>
  <si>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</si>
  <si>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</si>
  <si>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</si>
  <si>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</si>
  <si>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</si>
  <si>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</si>
  <si>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</si>
  <si>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</si>
  <si>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</si>
  <si>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</si>
  <si>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</si>
  <si>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</si>
  <si>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</si>
  <si>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</si>
  <si>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</si>
  <si>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</si>
  <si>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</si>
  <si>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</si>
  <si>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</si>
  <si>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</si>
  <si>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</si>
  <si>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</si>
  <si>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</si>
  <si>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</si>
  <si>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</si>
  <si>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</si>
  <si>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</si>
  <si>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</si>
  <si>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</si>
  <si>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</si>
  <si>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</si>
  <si>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</si>
  <si>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</si>
  <si>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</si>
  <si>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</si>
  <si>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</si>
  <si>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</si>
  <si>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</si>
  <si>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</si>
  <si>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</si>
  <si>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</si>
  <si>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</si>
  <si>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</si>
  <si>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</si>
  <si>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</si>
  <si>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</si>
  <si>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</si>
  <si>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</si>
  <si>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</si>
  <si>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</si>
  <si>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</si>
  <si>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</si>
  <si>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</si>
  <si>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</si>
  <si>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</si>
  <si>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</si>
  <si>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</si>
  <si>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</si>
  <si>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</si>
  <si>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</si>
  <si>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</si>
  <si>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</si>
  <si>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</si>
  <si>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</si>
  <si>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</si>
  <si>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</si>
  <si>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</si>
  <si>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</si>
  <si>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</si>
  <si>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</si>
  <si>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</si>
  <si>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</si>
  <si>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</si>
  <si>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</si>
  <si>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</si>
  <si>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</si>
  <si>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</si>
  <si>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</si>
  <si>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</si>
  <si>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</si>
  <si>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</si>
  <si>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</si>
  <si>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</si>
  <si>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</si>
  <si>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</si>
  <si>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</si>
  <si>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</si>
  <si>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</si>
  <si>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</si>
  <si>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</si>
  <si>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</si>
  <si>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</si>
  <si>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</si>
  <si>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</si>
  <si>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</si>
  <si>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</si>
  <si>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</si>
  <si>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</si>
  <si>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</si>
  <si>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</si>
  <si>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</si>
  <si>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</si>
  <si>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</si>
  <si>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</si>
  <si>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</si>
  <si>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</si>
  <si>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</si>
  <si>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</si>
  <si>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</si>
  <si>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</si>
  <si>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</si>
  <si>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</si>
  <si>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</si>
  <si>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</si>
  <si>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</si>
  <si>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</si>
  <si>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</si>
  <si>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</si>
  <si>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</si>
  <si>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</si>
  <si>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</si>
  <si>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</si>
  <si>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</si>
  <si>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</si>
  <si>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</si>
  <si>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</si>
  <si>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</si>
  <si>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</si>
  <si>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</si>
  <si>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</si>
  <si>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</si>
  <si>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</si>
  <si>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</si>
  <si>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</si>
  <si>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</si>
  <si>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</si>
  <si>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</si>
  <si>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</si>
  <si>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</si>
  <si>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</si>
  <si>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</si>
  <si>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</si>
  <si>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</si>
  <si>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</si>
  <si>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</si>
  <si>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</si>
  <si>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</si>
  <si>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</si>
  <si>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</si>
  <si>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</si>
  <si>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</si>
  <si>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</si>
  <si>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</si>
  <si>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</si>
  <si>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</si>
  <si>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</si>
  <si>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</si>
  <si>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</si>
  <si>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</si>
  <si>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</si>
  <si>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</si>
  <si>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</si>
  <si>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</si>
  <si>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</si>
  <si>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</si>
  <si>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</si>
  <si>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</si>
  <si>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</si>
  <si>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</si>
  <si>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</si>
  <si>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</si>
  <si>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</si>
  <si>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</si>
  <si>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</si>
  <si>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</si>
  <si>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</si>
  <si>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</si>
  <si>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</si>
  <si>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</si>
  <si>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</si>
  <si>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</si>
  <si>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</si>
  <si>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</si>
  <si>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</si>
  <si>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</si>
  <si>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</si>
  <si>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</si>
  <si>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</si>
  <si>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</si>
  <si>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</si>
  <si>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</si>
  <si>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</si>
  <si>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</si>
  <si>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</si>
  <si>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</si>
  <si>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</si>
  <si>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</si>
  <si>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</si>
  <si>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</si>
  <si>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</si>
  <si>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</si>
  <si>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</si>
  <si>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</si>
  <si>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</si>
  <si>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</si>
  <si>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</si>
  <si>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</si>
  <si>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</si>
  <si>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</si>
  <si>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</si>
  <si>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</si>
  <si>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</si>
  <si>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</si>
  <si>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</si>
  <si>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</si>
  <si>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</si>
  <si>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</si>
  <si>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</si>
  <si>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</si>
  <si>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</si>
  <si>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</si>
  <si>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</si>
  <si>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</si>
  <si>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</si>
  <si>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</si>
  <si>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</si>
  <si>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</si>
  <si>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</si>
  <si>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</si>
  <si>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</si>
  <si>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</si>
  <si>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</si>
  <si>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</si>
  <si>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</si>
  <si>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</si>
  <si>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</si>
  <si>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</si>
  <si>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</si>
  <si>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</si>
  <si>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</si>
  <si>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</si>
  <si>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</si>
  <si>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</si>
  <si>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</si>
  <si>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</si>
  <si>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</si>
  <si>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</si>
  <si>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</si>
  <si>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</si>
  <si>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</si>
  <si>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</si>
  <si>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</si>
  <si>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</si>
  <si>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</si>
  <si>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</si>
  <si>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</si>
  <si>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</si>
  <si>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</si>
  <si>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</si>
  <si>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</si>
  <si>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</si>
  <si>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</si>
  <si>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</si>
  <si>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</si>
  <si>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</si>
  <si>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</si>
  <si>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</si>
  <si>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</si>
  <si>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</si>
  <si>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</si>
  <si>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</si>
  <si>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</si>
  <si>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</si>
  <si>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</si>
  <si>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</si>
  <si>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</si>
  <si>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</si>
  <si>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</si>
  <si>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</si>
  <si>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</si>
  <si>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</si>
  <si>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</si>
  <si>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</si>
  <si>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</si>
  <si>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</si>
  <si>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</si>
  <si>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</si>
  <si>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</si>
  <si>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</si>
  <si>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</si>
  <si>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</si>
  <si>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</si>
  <si>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</si>
  <si>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</si>
  <si>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</si>
  <si>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</si>
  <si>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</si>
  <si>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</si>
  <si>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</si>
  <si>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</si>
  <si>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</si>
  <si>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</si>
  <si>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</si>
  <si>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</si>
  <si>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</si>
  <si>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</si>
  <si>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</si>
  <si>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</si>
  <si>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</si>
  <si>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</si>
  <si>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</si>
  <si>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</si>
  <si>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</si>
  <si>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</si>
  <si>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</si>
  <si>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</si>
  <si>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</si>
  <si>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</si>
  <si>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</si>
  <si>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</si>
  <si>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</si>
  <si>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</si>
  <si>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</si>
  <si>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</si>
  <si>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</si>
  <si>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</si>
  <si>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</si>
  <si>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</si>
  <si>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</si>
  <si>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</si>
  <si>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</si>
  <si>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</si>
  <si>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</si>
  <si>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</si>
  <si>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</si>
  <si>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</si>
  <si>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</si>
  <si>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</si>
  <si>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</si>
  <si>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</si>
  <si>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</si>
  <si>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</si>
  <si>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</si>
  <si>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</si>
  <si>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</si>
  <si>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</si>
  <si>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</si>
  <si>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</si>
  <si>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</si>
  <si>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</si>
  <si>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</si>
  <si>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</si>
  <si>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</si>
  <si>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</si>
  <si>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</si>
  <si>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</si>
  <si>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</si>
  <si>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</si>
  <si>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</si>
  <si>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</si>
  <si>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</si>
  <si>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</si>
  <si>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</si>
  <si>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</si>
  <si>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</si>
  <si>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</si>
  <si>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</si>
  <si>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</si>
  <si>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</si>
  <si>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</si>
  <si>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</si>
  <si>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</si>
  <si>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</si>
  <si>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</si>
  <si>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</si>
  <si>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</si>
  <si>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</si>
  <si>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</si>
  <si>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</si>
  <si>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</si>
  <si>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</si>
  <si>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</si>
  <si>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</si>
  <si>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</si>
  <si>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</si>
  <si>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</si>
  <si>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</si>
  <si>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</si>
  <si>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</si>
  <si>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</si>
  <si>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</si>
  <si>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</si>
  <si>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</si>
  <si>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</si>
  <si>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</si>
  <si>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</si>
  <si>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</si>
  <si>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</si>
  <si>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</si>
  <si>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</si>
  <si>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</si>
  <si>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</si>
  <si>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</si>
  <si>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</si>
  <si>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</si>
  <si>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</si>
  <si>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</si>
  <si>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</si>
  <si>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</si>
  <si>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</si>
  <si>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</si>
  <si>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</si>
  <si>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</si>
  <si>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</si>
  <si>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</si>
  <si>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</si>
  <si>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</si>
  <si>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</si>
  <si>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</si>
  <si>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</si>
  <si>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</si>
  <si>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</si>
  <si>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</si>
  <si>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</si>
  <si>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</si>
  <si>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</si>
  <si>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</si>
  <si>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</si>
  <si>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</si>
  <si>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</si>
  <si>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</si>
  <si>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</si>
  <si>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</si>
  <si>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</si>
  <si>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</si>
  <si>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</si>
  <si>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</si>
  <si>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</si>
  <si>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</si>
  <si>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</si>
  <si>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</si>
  <si>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</si>
  <si>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</si>
  <si>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</si>
  <si>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</si>
  <si>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</si>
  <si>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</si>
  <si>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</si>
  <si>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</si>
  <si>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</si>
  <si>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</si>
  <si>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</si>
  <si>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</si>
  <si>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</si>
  <si>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</si>
  <si>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</si>
  <si>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</si>
  <si>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</si>
  <si>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</si>
  <si>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</si>
  <si>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</si>
  <si>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</si>
  <si>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</si>
  <si>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</si>
  <si>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</si>
  <si>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</si>
  <si>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</si>
  <si>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</si>
  <si>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</si>
  <si>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</si>
  <si>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</si>
  <si>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</si>
  <si>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</si>
  <si>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</si>
  <si>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</si>
  <si>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</si>
  <si>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</si>
  <si>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</si>
  <si>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</si>
  <si>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</si>
  <si>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</si>
  <si>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</si>
  <si>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</si>
  <si>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</si>
  <si>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</si>
  <si>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</si>
  <si>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</si>
  <si>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</si>
  <si>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</si>
  <si>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</si>
  <si>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</si>
  <si>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</si>
  <si>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</si>
  <si>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</si>
  <si>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</si>
  <si>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</si>
  <si>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</si>
  <si>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</si>
  <si>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</si>
  <si>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</si>
  <si>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</si>
  <si>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</si>
  <si>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</si>
  <si>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</si>
  <si>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</si>
  <si>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</si>
  <si>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</si>
  <si>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</si>
  <si>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</si>
  <si>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</si>
  <si>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</si>
  <si>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</si>
  <si>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</si>
  <si>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</si>
  <si>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</si>
  <si>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</si>
  <si>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</si>
  <si>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</si>
  <si>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</si>
  <si>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</si>
  <si>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</si>
  <si>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</si>
  <si>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</si>
  <si>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</si>
  <si>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</si>
  <si>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</si>
  <si>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</si>
  <si>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</si>
  <si>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</si>
  <si>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</si>
  <si>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</si>
  <si>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</si>
  <si>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</si>
  <si>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</si>
  <si>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</si>
  <si>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</si>
  <si>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</si>
  <si>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</si>
  <si>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</si>
  <si>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</si>
  <si>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</si>
  <si>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</si>
  <si>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</si>
  <si>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</si>
  <si>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</si>
  <si>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</si>
  <si>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</si>
  <si>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</si>
  <si>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</si>
  <si>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</si>
  <si>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</si>
  <si>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</si>
  <si>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</si>
  <si>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</si>
  <si>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</si>
  <si>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</si>
  <si>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</si>
  <si>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</si>
  <si>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</si>
  <si>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</si>
  <si>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</si>
  <si>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</si>
  <si>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</si>
  <si>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</si>
  <si>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</si>
  <si>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</si>
  <si>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</si>
  <si>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</si>
  <si>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</si>
  <si>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</si>
  <si>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</si>
  <si>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</si>
  <si>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</si>
  <si>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</si>
  <si>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</si>
  <si>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</si>
  <si>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</si>
  <si>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</si>
  <si>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</si>
  <si>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</si>
  <si>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</si>
  <si>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</si>
  <si>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</si>
  <si>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</si>
  <si>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</si>
  <si>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</si>
  <si>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</si>
  <si>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</si>
  <si>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</si>
  <si>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</si>
  <si>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</si>
  <si>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</si>
  <si>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</si>
  <si>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</si>
  <si>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</si>
  <si>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</si>
  <si>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</si>
  <si>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</si>
  <si>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</si>
  <si>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</si>
  <si>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</si>
  <si>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</si>
  <si>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</si>
  <si>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</si>
  <si>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</si>
  <si>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</si>
  <si>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</si>
  <si>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</si>
  <si>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</si>
  <si>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</si>
  <si>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</si>
  <si>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</si>
  <si>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</si>
  <si>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</si>
  <si>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</si>
  <si>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</si>
  <si>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</si>
  <si>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</si>
  <si>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</si>
  <si>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</si>
  <si>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</si>
  <si>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</si>
  <si>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</si>
  <si>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</si>
  <si>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</si>
  <si>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</si>
  <si>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</si>
  <si>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</si>
  <si>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</si>
  <si>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</si>
  <si>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</si>
  <si>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</si>
  <si>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</si>
  <si>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</si>
  <si>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</si>
  <si>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</si>
  <si>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</si>
  <si>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</si>
  <si>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</si>
  <si>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</si>
  <si>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</si>
  <si>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</si>
  <si>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</si>
  <si>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</si>
  <si>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</si>
  <si>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</si>
  <si>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</si>
  <si>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</si>
  <si>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</si>
  <si>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</si>
  <si>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</si>
  <si>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</si>
  <si>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</si>
  <si>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</si>
  <si>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</si>
  <si>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</si>
  <si>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</si>
  <si>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</si>
  <si>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</si>
  <si>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</si>
  <si>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</si>
  <si>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</si>
  <si>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</si>
  <si>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</si>
  <si>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</si>
  <si>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</si>
  <si>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</si>
  <si>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</si>
  <si>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</si>
  <si>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</si>
  <si>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</si>
  <si>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</si>
  <si>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</si>
  <si>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</si>
  <si>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</si>
  <si>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</si>
  <si>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</si>
  <si>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</si>
  <si>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</si>
  <si>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</si>
  <si>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</si>
  <si>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</si>
  <si>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</si>
  <si>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</si>
  <si>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</si>
  <si>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</si>
  <si>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</si>
  <si>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</si>
  <si>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</si>
  <si>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</si>
  <si>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</si>
  <si>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</si>
  <si>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</si>
  <si>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</si>
  <si>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</si>
  <si>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</si>
  <si>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</si>
  <si>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</si>
  <si>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</si>
  <si>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</si>
  <si>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</si>
  <si>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</si>
  <si>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</si>
  <si>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</si>
  <si>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</si>
  <si>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</si>
  <si>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</si>
  <si>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</si>
  <si>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</si>
  <si>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</si>
  <si>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</si>
  <si>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</si>
  <si>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</si>
  <si>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</si>
  <si>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</si>
  <si>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</si>
  <si>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</si>
  <si>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</si>
  <si>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</si>
  <si>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</si>
  <si>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</si>
  <si>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</si>
  <si>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</si>
  <si>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</si>
  <si>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</si>
  <si>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</si>
  <si>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</si>
  <si>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</si>
  <si>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</si>
  <si>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</si>
  <si>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</si>
  <si>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</si>
  <si>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</si>
  <si>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</si>
  <si>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</si>
  <si>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</si>
  <si>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</si>
  <si>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</si>
  <si>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</si>
  <si>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</si>
  <si>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</si>
  <si>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</si>
  <si>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</si>
  <si>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</si>
  <si>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</si>
  <si>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</si>
  <si>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</si>
  <si>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</si>
  <si>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</si>
  <si>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</si>
  <si>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</si>
  <si>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</si>
  <si>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</si>
  <si>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</si>
  <si>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</si>
  <si>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</si>
  <si>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</si>
  <si>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</si>
  <si>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</si>
  <si>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</si>
  <si>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</si>
  <si>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</si>
  <si>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</si>
  <si>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</si>
  <si>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</si>
  <si>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</si>
  <si>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</si>
  <si>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</si>
  <si>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</si>
  <si>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</si>
  <si>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</si>
  <si>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</si>
  <si>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</si>
  <si>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</si>
  <si>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</si>
  <si>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</si>
  <si>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</si>
  <si>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</si>
  <si>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</si>
  <si>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</si>
  <si>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</si>
  <si>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</si>
  <si>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</si>
  <si>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</si>
  <si>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</si>
  <si>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</si>
  <si>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</si>
  <si>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</si>
  <si>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</si>
  <si>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</si>
  <si>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</si>
  <si>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</si>
  <si>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</si>
  <si>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</si>
  <si>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</si>
  <si>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</si>
  <si>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</si>
  <si>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</si>
  <si>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</si>
  <si>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</si>
  <si>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</si>
  <si>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</si>
  <si>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</si>
  <si>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</si>
  <si>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</si>
  <si>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</si>
  <si>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</si>
  <si>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</si>
  <si>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</si>
  <si>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</si>
  <si>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</si>
  <si>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</si>
  <si>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</si>
  <si>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</si>
  <si>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</si>
  <si>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</si>
  <si>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</si>
  <si>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</si>
  <si>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</si>
  <si>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</si>
  <si>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</si>
  <si>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</si>
  <si>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</si>
  <si>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</si>
  <si>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</si>
  <si>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</si>
  <si>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</si>
  <si>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</si>
  <si>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</si>
  <si>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</si>
  <si>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</si>
  <si>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</si>
  <si>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</si>
  <si>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</si>
  <si>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</si>
  <si>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</si>
  <si>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</si>
  <si>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</si>
  <si>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</si>
  <si>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</si>
  <si>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</si>
  <si>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</si>
  <si>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</si>
  <si>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</si>
  <si>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</si>
  <si>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</si>
  <si>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</si>
  <si>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</si>
  <si>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</si>
  <si>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</si>
  <si>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</si>
  <si>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</si>
  <si>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</si>
  <si>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</si>
  <si>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</si>
  <si>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</si>
  <si>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</si>
  <si>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</si>
  <si>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</si>
  <si>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</si>
  <si>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</si>
  <si>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</si>
  <si>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</si>
  <si>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</si>
  <si>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</si>
  <si>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</si>
  <si>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</si>
  <si>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</si>
  <si>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</si>
  <si>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</si>
  <si>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</si>
  <si>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</si>
  <si>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</si>
  <si>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</si>
  <si>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</si>
  <si>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</si>
  <si>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</si>
  <si>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</si>
  <si>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</si>
  <si>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</si>
  <si>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</si>
  <si>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</si>
  <si>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</si>
  <si>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</si>
  <si>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</si>
  <si>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</si>
  <si>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</si>
  <si>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</si>
  <si>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</si>
  <si>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</si>
  <si>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</si>
  <si>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</si>
  <si>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</si>
  <si>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</si>
  <si>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</si>
  <si>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</si>
  <si>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</si>
  <si>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</si>
  <si>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</si>
  <si>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</si>
  <si>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</si>
  <si>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</si>
  <si>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</si>
  <si>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</si>
  <si>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</si>
  <si>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</si>
  <si>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</si>
  <si>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</si>
  <si>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</si>
  <si>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</si>
  <si>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</si>
  <si>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</si>
  <si>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</si>
  <si>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</si>
  <si>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</si>
  <si>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</si>
  <si>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</si>
  <si>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</si>
  <si>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</si>
  <si>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</si>
  <si>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</si>
  <si>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</si>
  <si>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</si>
  <si>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</si>
  <si>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</si>
  <si>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</si>
  <si>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</si>
  <si>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</si>
  <si>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</si>
  <si>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</si>
  <si>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</si>
  <si>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</si>
  <si>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</si>
  <si>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</si>
  <si>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</si>
  <si>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</si>
  <si>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</si>
  <si>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</si>
  <si>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</si>
  <si>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</si>
  <si>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</si>
  <si>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</si>
  <si>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</si>
  <si>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</si>
  <si>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</si>
  <si>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</si>
  <si>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</si>
  <si>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</si>
  <si>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</si>
  <si>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</si>
  <si>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</si>
  <si>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</si>
  <si>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</si>
  <si>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</si>
  <si>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</si>
  <si>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</si>
  <si>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</si>
  <si>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</si>
  <si>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</si>
  <si>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</si>
  <si>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</si>
  <si>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</si>
  <si>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</si>
  <si>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</si>
  <si>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</si>
  <si>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</si>
  <si>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</si>
  <si>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</si>
  <si>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</si>
  <si>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</si>
  <si>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</si>
  <si>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</si>
  <si>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</si>
  <si>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</si>
  <si>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</si>
  <si>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</si>
  <si>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</si>
  <si>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</si>
  <si>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</si>
  <si>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</si>
  <si>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</si>
  <si>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</si>
  <si>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</si>
  <si>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</si>
  <si>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</si>
  <si>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</si>
  <si>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</si>
  <si>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</si>
  <si>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</si>
  <si>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</si>
  <si>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</si>
  <si>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</si>
  <si>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</si>
  <si>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</si>
  <si>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</si>
  <si>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</si>
  <si>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</si>
  <si>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</si>
  <si>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</si>
  <si>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</si>
  <si>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</si>
  <si>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</si>
  <si>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</si>
  <si>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</si>
  <si>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</si>
  <si>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</si>
  <si>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</si>
  <si>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</si>
  <si>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</si>
  <si>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</si>
  <si>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</si>
  <si>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</si>
  <si>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</si>
  <si>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</si>
  <si>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</si>
  <si>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</si>
  <si>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</si>
  <si>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</si>
  <si>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</si>
  <si>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</si>
  <si>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</si>
  <si>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</si>
  <si>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</si>
  <si>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</si>
  <si>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</si>
  <si>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</si>
  <si>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</si>
  <si>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</si>
  <si>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</si>
  <si>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</si>
  <si>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</si>
  <si>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</si>
  <si>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</si>
  <si>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</si>
  <si>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</si>
  <si>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</si>
  <si>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</si>
  <si>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</si>
  <si>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</si>
  <si>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</si>
  <si>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</si>
  <si>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</si>
  <si>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</si>
  <si>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</si>
  <si>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</si>
  <si>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</si>
  <si>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</si>
  <si>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</si>
  <si>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</si>
  <si>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</si>
  <si>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</si>
  <si>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</si>
  <si>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</si>
  <si>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</si>
  <si>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</si>
  <si>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</si>
  <si>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</si>
  <si>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</si>
  <si>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</si>
  <si>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</si>
  <si>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</si>
  <si>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</si>
  <si>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</si>
  <si>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</si>
  <si>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</si>
  <si>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</si>
  <si>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</si>
  <si>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</si>
  <si>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</si>
  <si>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</si>
  <si>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</si>
  <si>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</si>
  <si>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</si>
  <si>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</si>
  <si>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</si>
  <si>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</si>
  <si>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</si>
  <si>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</si>
  <si>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</si>
  <si>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</si>
  <si>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</si>
  <si>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</si>
  <si>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</si>
  <si>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</si>
  <si>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</si>
  <si>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</si>
  <si>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</si>
  <si>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</si>
  <si>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</si>
  <si>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</si>
  <si>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</si>
  <si>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</si>
  <si>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</si>
  <si>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</si>
  <si>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</si>
  <si>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</si>
  <si>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</si>
  <si>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</si>
  <si>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</si>
  <si>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</si>
  <si>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</si>
  <si>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</si>
  <si>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</si>
  <si>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</si>
  <si>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</si>
  <si>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</si>
  <si>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</si>
  <si>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</si>
  <si>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</si>
  <si>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</si>
  <si>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</si>
  <si>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</si>
  <si>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</si>
  <si>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</si>
  <si>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</si>
  <si>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</si>
  <si>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</si>
  <si>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</si>
  <si>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</si>
  <si>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</si>
  <si>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</si>
  <si>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</si>
  <si>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</si>
  <si>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</si>
  <si>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</si>
  <si>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</si>
  <si>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</si>
  <si>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</si>
  <si>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</si>
  <si>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</si>
  <si>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</si>
  <si>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</si>
  <si>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</si>
  <si>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</si>
  <si>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</si>
  <si>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</si>
  <si>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</si>
  <si>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</si>
  <si>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</si>
  <si>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</si>
  <si>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</si>
  <si>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</si>
  <si>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</si>
  <si>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</si>
  <si>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</si>
  <si>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</si>
  <si>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</si>
  <si>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</si>
  <si>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</si>
  <si>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</si>
  <si>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</si>
  <si>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</si>
  <si>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</si>
  <si>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</si>
  <si>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</si>
  <si>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</si>
  <si>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</si>
  <si>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</si>
  <si>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</si>
  <si>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</si>
  <si>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</si>
  <si>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</si>
  <si>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</si>
  <si>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</si>
  <si>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</si>
  <si>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</si>
  <si>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</si>
  <si>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</si>
  <si>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</si>
  <si>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</si>
  <si>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</si>
  <si>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</si>
  <si>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</si>
  <si>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</si>
  <si>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</si>
  <si>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</si>
  <si>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</si>
  <si>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</si>
  <si>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</si>
  <si>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</si>
  <si>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</si>
  <si>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</si>
  <si>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</si>
  <si>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</si>
  <si>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</si>
  <si>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</si>
  <si>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</si>
  <si>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</si>
  <si>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</si>
  <si>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</si>
  <si>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</si>
  <si>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</si>
  <si>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</si>
  <si>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</si>
  <si>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</si>
  <si>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</si>
  <si>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</si>
  <si>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</si>
  <si>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</si>
  <si>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</si>
  <si>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</si>
  <si>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</si>
  <si>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</si>
  <si>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</si>
  <si>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</si>
  <si>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</si>
  <si>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</si>
  <si>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</si>
  <si>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</si>
  <si>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</si>
  <si>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</si>
  <si>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</si>
  <si>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</si>
  <si>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</si>
  <si>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</si>
  <si>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</si>
  <si>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</si>
  <si>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</si>
  <si>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</si>
  <si>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</si>
  <si>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</si>
  <si>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</si>
  <si>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</si>
  <si>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</si>
  <si>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</si>
  <si>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</si>
  <si>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</si>
  <si>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</si>
  <si>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</si>
  <si>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</si>
  <si>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</si>
  <si>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</si>
  <si>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</si>
  <si>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</si>
  <si>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</si>
  <si>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</si>
  <si>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</si>
  <si>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</si>
  <si>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</si>
  <si>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</si>
  <si>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</si>
  <si>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</si>
  <si>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</si>
  <si>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</si>
  <si>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</si>
  <si>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</si>
  <si>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</si>
  <si>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</si>
  <si>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</si>
  <si>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</si>
  <si>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</si>
  <si>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</si>
  <si>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</si>
  <si>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</si>
  <si>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</si>
  <si>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</si>
  <si>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</si>
  <si>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</si>
  <si>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</si>
  <si>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</si>
  <si>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</si>
  <si>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</si>
  <si>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</si>
  <si>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</si>
  <si>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</si>
  <si>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</si>
  <si>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</si>
  <si>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</si>
  <si>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</si>
  <si>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</si>
  <si>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</si>
  <si>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</si>
  <si>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</si>
  <si>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</si>
  <si>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</si>
  <si>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</si>
  <si>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</si>
  <si>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</si>
  <si>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</si>
  <si>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</si>
  <si>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</si>
  <si>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</si>
  <si>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</si>
  <si>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</si>
  <si>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</si>
  <si>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</si>
  <si>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</si>
  <si>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</si>
  <si>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</si>
  <si>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</si>
  <si>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</si>
  <si>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</si>
  <si>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</si>
  <si>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</si>
  <si>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</si>
  <si>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</si>
  <si>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</si>
  <si>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</si>
  <si>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</si>
  <si>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</si>
  <si>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</si>
  <si>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</si>
  <si>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</si>
  <si>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</si>
  <si>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</si>
  <si>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</si>
  <si>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</si>
  <si>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</si>
  <si>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</si>
  <si>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</si>
  <si>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</si>
  <si>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</si>
  <si>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</si>
  <si>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</si>
  <si>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</si>
  <si>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</si>
  <si>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</si>
  <si>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</si>
  <si>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</si>
  <si>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</si>
  <si>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</si>
  <si>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</si>
  <si>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</si>
  <si>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</si>
  <si>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</si>
  <si>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</si>
  <si>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</si>
  <si>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</si>
  <si>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</si>
  <si>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</si>
  <si>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</si>
  <si>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</si>
  <si>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</si>
  <si>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</si>
  <si>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</si>
  <si>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</si>
  <si>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</si>
  <si>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</si>
  <si>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</si>
  <si>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</si>
  <si>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</si>
  <si>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</si>
  <si>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</si>
  <si>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</si>
  <si>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</si>
  <si>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</si>
  <si>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</si>
  <si>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</si>
  <si>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</si>
  <si>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</si>
  <si>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</si>
  <si>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</si>
  <si>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</si>
  <si>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</si>
  <si>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</si>
  <si>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</si>
  <si>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</si>
  <si>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</si>
  <si>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</si>
  <si>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</si>
  <si>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</si>
  <si>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</si>
  <si>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</si>
  <si>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</si>
  <si>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</si>
  <si>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</si>
  <si>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</si>
  <si>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</si>
  <si>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</si>
  <si>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</si>
  <si>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</si>
  <si>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</si>
  <si>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</si>
  <si>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</si>
  <si>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</si>
  <si>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</si>
  <si>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</si>
  <si>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</si>
  <si>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</si>
  <si>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</si>
  <si>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</si>
  <si>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</si>
  <si>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</si>
  <si>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</si>
  <si>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</si>
  <si>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</si>
  <si>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</si>
  <si>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</si>
  <si>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</si>
  <si>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</si>
  <si>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</si>
  <si>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</si>
  <si>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</si>
  <si>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</si>
  <si>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</si>
  <si>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</si>
  <si>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</si>
  <si>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</si>
  <si>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</si>
  <si>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</si>
  <si>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</si>
  <si>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</si>
  <si>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</si>
  <si>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</si>
  <si>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</si>
  <si>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</si>
  <si>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</si>
  <si>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</si>
  <si>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</si>
  <si>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</si>
  <si>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</si>
  <si>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</si>
  <si>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</si>
  <si>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</si>
  <si>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</si>
  <si>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</si>
  <si>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</si>
  <si>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</si>
  <si>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</si>
  <si>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</si>
  <si>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</si>
  <si>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</si>
  <si>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</si>
  <si>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</si>
  <si>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</si>
  <si>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</si>
  <si>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</si>
  <si>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</si>
  <si>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</si>
  <si>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</si>
  <si>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</si>
  <si>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</si>
  <si>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</si>
  <si>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</si>
  <si>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</si>
  <si>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</si>
  <si>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</si>
  <si>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</si>
  <si>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</si>
  <si>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</si>
  <si>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</si>
  <si>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</si>
  <si>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</si>
  <si>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</si>
  <si>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</si>
  <si>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</si>
  <si>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</si>
  <si>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</si>
  <si>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</si>
  <si>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</si>
  <si>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</si>
  <si>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</si>
  <si>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</si>
  <si>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</si>
  <si>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</si>
  <si>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</si>
  <si>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</si>
  <si>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</si>
  <si>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</si>
  <si>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</si>
  <si>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</si>
  <si>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</si>
  <si>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</si>
  <si>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</si>
  <si>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</si>
  <si>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</si>
  <si>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</si>
  <si>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</si>
  <si>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</si>
  <si>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</si>
  <si>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</si>
  <si>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</si>
  <si>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</si>
  <si>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</si>
  <si>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</si>
  <si>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</si>
  <si>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</si>
  <si>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</si>
  <si>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</si>
  <si>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</si>
  <si>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</si>
  <si>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</si>
  <si>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</si>
  <si>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</si>
  <si>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</si>
  <si>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</si>
  <si>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</si>
  <si>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</si>
  <si>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</si>
  <si>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</si>
  <si>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</si>
  <si>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</si>
  <si>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</si>
  <si>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</si>
  <si>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</si>
  <si>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</si>
  <si>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</si>
  <si>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</si>
  <si>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</si>
  <si>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</si>
  <si>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</si>
  <si>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</si>
  <si>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</si>
  <si>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</si>
  <si>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</si>
  <si>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</si>
  <si>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</si>
  <si>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</si>
  <si>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</si>
  <si>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</si>
  <si>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</si>
  <si>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</si>
  <si>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</si>
  <si>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</si>
  <si>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</si>
  <si>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</si>
  <si>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</si>
  <si>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</si>
  <si>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</si>
  <si>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</si>
  <si>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</si>
  <si>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</si>
  <si>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</si>
  <si>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</si>
  <si>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</si>
  <si>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</si>
  <si>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</si>
  <si>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</si>
  <si>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</si>
  <si>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</si>
  <si>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</si>
  <si>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</si>
  <si>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</si>
  <si>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</si>
  <si>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</si>
  <si>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</si>
  <si>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</si>
  <si>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</si>
  <si>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</si>
  <si>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</si>
  <si>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</si>
  <si>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</si>
  <si>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</si>
  <si>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</si>
  <si>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</si>
  <si>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</si>
  <si>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</si>
  <si>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</si>
  <si>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</si>
  <si>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</si>
  <si>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</si>
  <si>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</si>
  <si>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</si>
  <si>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</si>
  <si>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</si>
  <si>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</si>
  <si>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</si>
  <si>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</si>
  <si>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</si>
  <si>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</si>
  <si>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</si>
  <si>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</si>
  <si>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</si>
  <si>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</si>
  <si>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</si>
  <si>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</si>
  <si>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</si>
  <si>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</si>
  <si>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</si>
  <si>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</si>
  <si>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</si>
  <si>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</si>
  <si>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</si>
  <si>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</si>
  <si>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</si>
  <si>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</si>
  <si>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</si>
  <si>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</si>
  <si>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</si>
  <si>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</si>
  <si>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</si>
  <si>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</si>
  <si>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</si>
  <si>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</si>
  <si>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</si>
  <si>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</si>
  <si>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</si>
  <si>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</si>
  <si>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</si>
  <si>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</si>
  <si>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</si>
  <si>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</si>
  <si>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</si>
  <si>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</si>
  <si>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</si>
  <si>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</si>
  <si>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</si>
  <si>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</si>
  <si>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</si>
  <si>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</si>
  <si>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</si>
  <si>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</si>
  <si>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</si>
  <si>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</si>
  <si>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</si>
  <si>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</si>
  <si>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</si>
  <si>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</si>
  <si>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</si>
  <si>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</si>
  <si>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</si>
  <si>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</si>
  <si>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</si>
  <si>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</si>
  <si>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</si>
  <si>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</si>
  <si>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</si>
  <si>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</si>
  <si>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</si>
  <si>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</si>
  <si>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</si>
  <si>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</si>
  <si>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</si>
  <si>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</si>
  <si>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</si>
  <si>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</si>
  <si>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</si>
  <si>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</si>
  <si>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</si>
  <si>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</si>
  <si>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</si>
  <si>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</si>
  <si>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</si>
  <si>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</si>
  <si>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</si>
  <si>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</si>
  <si>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</si>
  <si>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</si>
  <si>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</si>
  <si>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</si>
  <si>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</si>
  <si>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</si>
  <si>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</si>
  <si>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</si>
  <si>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</si>
  <si>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</si>
  <si>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</si>
  <si>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</si>
  <si>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</si>
  <si>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</si>
  <si>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</si>
  <si>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</si>
  <si>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</si>
  <si>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</si>
  <si>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</si>
  <si>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</si>
  <si>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</si>
  <si>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</si>
  <si>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</si>
  <si>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</si>
  <si>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</si>
  <si>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</si>
  <si>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</si>
  <si>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</si>
  <si>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</si>
  <si>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</si>
  <si>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</si>
  <si>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</si>
  <si>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</si>
  <si>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</si>
  <si>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</si>
  <si>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</si>
  <si>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</si>
  <si>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</si>
  <si>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</si>
  <si>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</si>
  <si>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</si>
  <si>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</si>
  <si>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</si>
  <si>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</si>
  <si>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</si>
  <si>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</si>
  <si>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</si>
  <si>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</si>
  <si>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</si>
  <si>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</si>
  <si>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</si>
  <si>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</si>
  <si>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</si>
  <si>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</si>
  <si>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</si>
  <si>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</si>
  <si>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</si>
  <si>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</si>
  <si>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</si>
  <si>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</si>
  <si>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</si>
  <si>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</si>
  <si>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</si>
  <si>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</si>
  <si>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</si>
  <si>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</si>
  <si>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</si>
  <si>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</si>
  <si>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</si>
  <si>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</si>
  <si>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</si>
  <si>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</si>
  <si>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</si>
  <si>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</si>
  <si>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</si>
  <si>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</si>
  <si>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</si>
  <si>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</si>
  <si>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</si>
  <si>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</si>
  <si>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</si>
  <si>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</si>
  <si>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</si>
  <si>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</si>
  <si>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</si>
  <si>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</si>
  <si>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</si>
  <si>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</si>
  <si>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</si>
  <si>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</si>
  <si>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</si>
  <si>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</si>
  <si>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</si>
  <si>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</si>
  <si>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</si>
  <si>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</si>
  <si>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</si>
  <si>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</si>
  <si>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</si>
  <si>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</si>
  <si>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</si>
  <si>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</si>
  <si>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</si>
  <si>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</si>
  <si>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</si>
  <si>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</si>
  <si>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</si>
  <si>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</si>
  <si>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</si>
  <si>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</si>
  <si>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</si>
  <si>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</si>
  <si>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</si>
  <si>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</si>
  <si>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</si>
  <si>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</si>
  <si>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</si>
  <si>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</si>
  <si>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</si>
  <si>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</si>
  <si>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</si>
  <si>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</si>
  <si>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</si>
  <si>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</si>
  <si>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</si>
  <si>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</si>
  <si>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</si>
  <si>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</si>
  <si>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</si>
  <si>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</si>
  <si>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</si>
  <si>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</si>
  <si>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</si>
  <si>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</si>
  <si>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</si>
  <si>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</si>
  <si>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</si>
  <si>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</si>
  <si>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</si>
  <si>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</si>
  <si>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</si>
  <si>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</si>
  <si>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</si>
  <si>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</si>
  <si>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</si>
  <si>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</si>
  <si>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</si>
  <si>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</si>
  <si>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</si>
  <si>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</si>
  <si>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</si>
  <si>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</si>
  <si>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</si>
  <si>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</si>
  <si>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</si>
  <si>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</si>
  <si>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</si>
  <si>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</si>
  <si>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</si>
  <si>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</si>
  <si>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</si>
  <si>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</si>
  <si>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</si>
  <si>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</si>
  <si>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</si>
  <si>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</si>
  <si>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</si>
  <si>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</si>
  <si>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</si>
  <si>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</si>
  <si>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</si>
  <si>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</si>
  <si>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</si>
  <si>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</si>
  <si>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</si>
  <si>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</si>
  <si>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</si>
  <si>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</si>
  <si>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</si>
  <si>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</si>
  <si>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</si>
  <si>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</si>
  <si>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</si>
  <si>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</si>
  <si>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</si>
  <si>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</si>
  <si>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</si>
  <si>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</si>
  <si>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</si>
  <si>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</si>
  <si>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</si>
  <si>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</si>
  <si>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</si>
  <si>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</si>
  <si>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</si>
  <si>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</si>
  <si>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</si>
  <si>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</si>
  <si>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</si>
  <si>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</si>
  <si>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</si>
  <si>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</si>
  <si>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</si>
  <si>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</si>
  <si>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</si>
  <si>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</si>
  <si>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</si>
  <si>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</si>
  <si>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</si>
  <si>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</si>
  <si>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</si>
  <si>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</si>
  <si>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</si>
  <si>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</si>
  <si>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</si>
  <si>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</si>
  <si>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</si>
  <si>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</si>
  <si>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</si>
  <si>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</si>
  <si>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</si>
  <si>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</si>
  <si>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</si>
  <si>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</si>
  <si>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</si>
  <si>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</si>
  <si>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</si>
  <si>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</si>
  <si>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</si>
  <si>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</si>
  <si>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</si>
  <si>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</si>
  <si>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</si>
  <si>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</si>
  <si>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</si>
  <si>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</si>
  <si>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</si>
  <si>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</si>
  <si>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</si>
  <si>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</si>
  <si>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</si>
  <si>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</si>
  <si>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</si>
  <si>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</si>
  <si>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</si>
  <si>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</si>
  <si>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</si>
  <si>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</si>
  <si>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</si>
  <si>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</si>
  <si>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</si>
  <si>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</si>
  <si>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</si>
  <si>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</si>
  <si>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</si>
  <si>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</si>
  <si>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</si>
  <si>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</si>
  <si>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</si>
  <si>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</si>
  <si>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</si>
  <si>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</si>
  <si>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</si>
  <si>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</si>
  <si>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</si>
  <si>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</si>
  <si>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</si>
  <si>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</si>
  <si>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</si>
  <si>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</si>
  <si>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</si>
  <si>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</si>
  <si>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</si>
  <si>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</si>
  <si>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</si>
  <si>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</si>
  <si>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</si>
  <si>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</si>
  <si>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</si>
  <si>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</si>
  <si>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</si>
  <si>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</si>
  <si>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</si>
  <si>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</si>
  <si>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</si>
  <si>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</si>
  <si>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</si>
  <si>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</si>
  <si>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</si>
  <si>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</si>
  <si>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</si>
  <si>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</si>
  <si>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</si>
  <si>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</si>
  <si>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</si>
  <si>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</si>
  <si>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</si>
  <si>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</si>
  <si>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</si>
  <si>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</si>
  <si>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</si>
  <si>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</si>
  <si>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</si>
  <si>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</si>
  <si>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</si>
  <si>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</si>
  <si>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</si>
  <si>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</si>
  <si>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</si>
  <si>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</si>
  <si>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</si>
  <si>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</si>
  <si>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</si>
  <si>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</si>
  <si>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</si>
  <si>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</si>
  <si>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</si>
  <si>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</si>
  <si>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</si>
  <si>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</si>
  <si>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</si>
  <si>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</si>
  <si>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</si>
  <si>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</si>
  <si>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</si>
  <si>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</si>
  <si>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</si>
  <si>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</si>
  <si>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</si>
  <si>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</si>
  <si>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</si>
  <si>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</si>
  <si>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</si>
  <si>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</si>
  <si>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</si>
  <si>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</si>
  <si>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</si>
  <si>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</si>
  <si>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</si>
  <si>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</si>
  <si>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</si>
  <si>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</si>
  <si>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</si>
  <si>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</si>
  <si>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</si>
  <si>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</si>
  <si>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</si>
  <si>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</si>
  <si>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</si>
  <si>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</si>
  <si>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</si>
  <si>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</si>
  <si>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</si>
  <si>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</si>
  <si>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</si>
  <si>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</si>
  <si>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</si>
  <si>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</si>
  <si>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</si>
  <si>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</si>
  <si>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</si>
  <si>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</si>
  <si>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</si>
  <si>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</si>
  <si>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</si>
  <si>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</si>
  <si>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</si>
  <si>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</si>
  <si>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</si>
  <si>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</si>
  <si>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</si>
  <si>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</si>
  <si>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</si>
  <si>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</si>
  <si>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</si>
  <si>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</si>
  <si>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</si>
  <si>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</si>
  <si>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</si>
  <si>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</si>
  <si>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</si>
  <si>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</si>
  <si>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</si>
  <si>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</si>
  <si>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</si>
  <si>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</si>
  <si>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</si>
  <si>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</si>
  <si>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</si>
  <si>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</si>
  <si>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</si>
  <si>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</si>
  <si>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</si>
  <si>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</si>
  <si>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</si>
  <si>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</si>
  <si>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</si>
  <si>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</si>
  <si>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</si>
  <si>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</si>
  <si>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</si>
  <si>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</si>
  <si>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</si>
  <si>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</si>
  <si>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</si>
  <si>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</si>
  <si>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</si>
  <si>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</si>
  <si>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</si>
  <si>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</si>
  <si>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</si>
  <si>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</si>
  <si>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</si>
  <si>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</si>
  <si>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</si>
  <si>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</si>
  <si>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</si>
  <si>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</si>
  <si>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</si>
  <si>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</si>
  <si>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</si>
  <si>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</si>
  <si>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</si>
  <si>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</si>
  <si>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</si>
  <si>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</si>
  <si>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</si>
  <si>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</si>
  <si>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</si>
  <si>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</si>
  <si>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</si>
  <si>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</si>
  <si>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</si>
  <si>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</si>
  <si>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</si>
  <si>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</si>
  <si>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</si>
  <si>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</si>
  <si>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</si>
  <si>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</si>
  <si>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</si>
  <si>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</si>
  <si>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</si>
  <si>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</si>
  <si>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</si>
  <si>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</si>
  <si>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</si>
  <si>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</si>
  <si>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</si>
  <si>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</si>
  <si>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</si>
  <si>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</si>
  <si>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</si>
  <si>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</si>
  <si>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</si>
  <si>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</si>
  <si>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</si>
  <si>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</si>
  <si>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</si>
  <si>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</si>
  <si>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</si>
  <si>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</si>
  <si>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</si>
  <si>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</si>
  <si>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</si>
  <si>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</si>
  <si>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</si>
  <si>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</si>
  <si>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</si>
  <si>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</si>
  <si>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</si>
  <si>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</si>
  <si>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</si>
  <si>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</si>
  <si>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</si>
  <si>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</si>
  <si>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</si>
  <si>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</si>
  <si>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</si>
  <si>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</si>
  <si>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</si>
  <si>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</si>
  <si>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</si>
  <si>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</si>
  <si>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</si>
  <si>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</si>
  <si>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</si>
  <si>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</si>
  <si>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</si>
  <si>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</si>
  <si>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</si>
  <si>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</si>
  <si>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</si>
  <si>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</si>
  <si>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</si>
  <si>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</si>
  <si>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</si>
  <si>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</si>
  <si>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</si>
  <si>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</si>
  <si>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</si>
  <si>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</si>
  <si>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</si>
  <si>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</si>
  <si>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</si>
  <si>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</si>
  <si>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</si>
  <si>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</si>
  <si>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</si>
  <si>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</si>
  <si>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</si>
  <si>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</si>
  <si>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</si>
  <si>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</si>
  <si>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</si>
  <si>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</si>
  <si>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</si>
  <si>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</si>
  <si>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</si>
  <si>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</si>
  <si>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</si>
  <si>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</si>
  <si>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</si>
  <si>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</si>
  <si>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</si>
  <si>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</si>
  <si>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</si>
  <si>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</si>
  <si>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</si>
  <si>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</si>
  <si>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</si>
  <si>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</si>
  <si>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</si>
  <si>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</si>
  <si>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</si>
  <si>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</si>
  <si>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</si>
  <si>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</si>
  <si>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</si>
  <si>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</si>
  <si>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</si>
  <si>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</si>
  <si>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</si>
  <si>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</si>
  <si>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</si>
  <si>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</si>
  <si>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</si>
  <si>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</si>
  <si>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</si>
  <si>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</si>
  <si>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</si>
  <si>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</si>
  <si>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</si>
  <si>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</si>
  <si>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</si>
  <si>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</si>
  <si>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</si>
  <si>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</si>
  <si>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</si>
  <si>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</si>
  <si>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</si>
  <si>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</si>
  <si>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</si>
  <si>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</si>
  <si>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</si>
  <si>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</si>
  <si>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</si>
  <si>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</si>
  <si>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</si>
  <si>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</si>
  <si>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</si>
  <si>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</si>
  <si>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</si>
  <si>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</si>
  <si>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</si>
  <si>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</si>
  <si>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</si>
  <si>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</si>
  <si>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</si>
  <si>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</si>
  <si>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</si>
  <si>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</si>
  <si>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</si>
  <si>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</si>
  <si>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</si>
  <si>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</si>
  <si>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</si>
  <si>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</si>
  <si>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</si>
  <si>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</si>
  <si>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</si>
  <si>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</si>
  <si>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</si>
  <si>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</si>
  <si>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</si>
  <si>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</si>
  <si>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</si>
  <si>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</si>
  <si>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</si>
  <si>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</si>
  <si>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</si>
  <si>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</si>
  <si>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</si>
  <si>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</si>
  <si>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</si>
  <si>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</si>
  <si>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</si>
  <si>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</si>
  <si>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</si>
  <si>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</si>
  <si>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</si>
  <si>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</si>
  <si>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</si>
  <si>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</si>
  <si>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</si>
  <si>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</si>
  <si>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</si>
  <si>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</si>
  <si>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</si>
  <si>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</si>
  <si>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</si>
  <si>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</si>
  <si>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</si>
  <si>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</si>
  <si>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</si>
  <si>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</si>
  <si>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</si>
  <si>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</si>
  <si>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</si>
  <si>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</si>
  <si>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</si>
  <si>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</si>
  <si>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</si>
  <si>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</si>
  <si>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</si>
  <si>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</si>
  <si>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</si>
  <si>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</si>
  <si>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</si>
  <si>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</si>
  <si>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</si>
  <si>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</si>
  <si>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</si>
  <si>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</si>
  <si>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</si>
  <si>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</si>
  <si>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</si>
  <si>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</si>
  <si>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</si>
  <si>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</si>
  <si>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</si>
  <si>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</si>
  <si>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</si>
  <si>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</si>
  <si>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</si>
  <si>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</si>
  <si>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</si>
  <si>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</si>
  <si>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</si>
  <si>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</si>
  <si>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</si>
  <si>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</si>
  <si>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</si>
  <si>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</si>
  <si>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</si>
  <si>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</si>
  <si>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</si>
  <si>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</si>
  <si>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</si>
  <si>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</si>
  <si>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</si>
  <si>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</si>
  <si>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</si>
  <si>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</si>
  <si>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</si>
  <si>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</si>
  <si>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</si>
  <si>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</si>
  <si>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</si>
  <si>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</si>
  <si>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</si>
  <si>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</si>
  <si>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</si>
  <si>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</si>
  <si>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</si>
  <si>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</si>
  <si>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</si>
  <si>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</si>
  <si>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</si>
  <si>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</si>
  <si>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</si>
  <si>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</si>
  <si>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</si>
  <si>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</si>
  <si>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</si>
  <si>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</si>
  <si>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</si>
  <si>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</si>
  <si>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</si>
  <si>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</si>
  <si>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</si>
  <si>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</si>
  <si>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</si>
  <si>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</si>
  <si>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</si>
  <si>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</si>
  <si>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</si>
  <si>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</si>
  <si>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</si>
  <si>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</si>
  <si>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</si>
  <si>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</si>
  <si>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</si>
  <si>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</si>
  <si>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</si>
  <si>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</si>
  <si>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</si>
  <si>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</si>
  <si>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</si>
  <si>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</si>
  <si>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</si>
  <si>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</si>
  <si>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</si>
  <si>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</si>
  <si>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</si>
  <si>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</si>
  <si>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</si>
  <si>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</si>
  <si>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</si>
  <si>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</si>
  <si>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</si>
  <si>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</si>
  <si>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</si>
  <si>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</si>
  <si>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</si>
  <si>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</si>
  <si>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</si>
  <si>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</si>
  <si>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</si>
  <si>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</si>
  <si>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</si>
  <si>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</si>
  <si>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</si>
  <si>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</si>
  <si>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</si>
  <si>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</si>
  <si>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</si>
  <si>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</si>
  <si>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</si>
  <si>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</si>
  <si>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</si>
  <si>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</si>
  <si>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</si>
  <si>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</si>
  <si>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</si>
  <si>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</si>
  <si>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</si>
  <si>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</si>
  <si>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</si>
  <si>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</si>
  <si>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</si>
  <si>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</si>
  <si>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</si>
  <si>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</si>
  <si>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</si>
  <si>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</si>
  <si>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</si>
  <si>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</si>
  <si>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</si>
  <si>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</si>
  <si>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</si>
  <si>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</si>
  <si>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</si>
  <si>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</si>
  <si>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</si>
  <si>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</si>
  <si>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</si>
  <si>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</si>
  <si>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</si>
  <si>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</si>
  <si>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</si>
  <si>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</si>
  <si>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</si>
  <si>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</si>
  <si>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</si>
  <si>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</si>
  <si>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</si>
  <si>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</si>
  <si>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</si>
  <si>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</si>
  <si>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</si>
  <si>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</si>
  <si>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</si>
  <si>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</si>
  <si>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</si>
  <si>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</si>
  <si>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</si>
  <si>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</si>
  <si>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</si>
  <si>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</si>
  <si>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</si>
  <si>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</si>
  <si>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</si>
  <si>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</si>
  <si>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</si>
  <si>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</si>
  <si>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</si>
  <si>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</si>
  <si>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</si>
  <si>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</si>
  <si>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</si>
  <si>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</si>
  <si>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</si>
  <si>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</si>
  <si>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</si>
  <si>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</si>
  <si>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</si>
  <si>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</si>
  <si>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</si>
  <si>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</si>
  <si>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</si>
  <si>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</si>
  <si>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</si>
  <si>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</si>
  <si>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</si>
  <si>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</si>
  <si>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</si>
  <si>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</si>
  <si>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</si>
  <si>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</si>
  <si>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</si>
  <si>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</si>
  <si>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</si>
  <si>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</si>
  <si>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</si>
  <si>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</si>
  <si>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</si>
  <si>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</si>
  <si>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</si>
  <si>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</si>
  <si>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</si>
  <si>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</si>
  <si>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</si>
  <si>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</si>
  <si>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</si>
  <si>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</si>
  <si>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</si>
  <si>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</si>
  <si>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</si>
  <si>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</si>
  <si>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</si>
  <si>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</si>
  <si>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</si>
  <si>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</si>
  <si>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</si>
  <si>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</si>
  <si>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</si>
  <si>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</si>
  <si>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</si>
  <si>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</si>
  <si>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</si>
  <si>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</si>
  <si>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</si>
  <si>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</si>
  <si>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</si>
  <si>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</si>
  <si>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</si>
  <si>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</si>
  <si>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</si>
  <si>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</si>
  <si>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</si>
  <si>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</si>
  <si>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</si>
  <si>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</si>
  <si>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</si>
  <si>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</si>
  <si>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</si>
  <si>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</si>
  <si>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</si>
  <si>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</si>
  <si>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</si>
  <si>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</si>
  <si>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</si>
  <si>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</si>
  <si>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</si>
  <si>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</si>
  <si>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</si>
  <si>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</si>
  <si>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</si>
  <si>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</si>
  <si>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</si>
  <si>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</si>
  <si>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</si>
  <si>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</si>
  <si>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</si>
  <si>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</si>
  <si>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</si>
  <si>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</si>
  <si>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</si>
  <si>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</si>
  <si>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</si>
  <si>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</si>
  <si>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</si>
  <si>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</si>
  <si>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</si>
  <si>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</si>
  <si>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</si>
  <si>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</si>
  <si>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</si>
  <si>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</si>
  <si>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</si>
  <si>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</si>
  <si>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</si>
  <si>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</si>
  <si>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</si>
  <si>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</si>
  <si>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</si>
  <si>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</si>
  <si>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</si>
  <si>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</si>
  <si>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</si>
  <si>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</si>
  <si>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</si>
  <si>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</si>
  <si>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</si>
  <si>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</si>
  <si>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</si>
  <si>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</si>
  <si>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</si>
  <si>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</si>
  <si>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</si>
  <si>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</si>
  <si>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</si>
  <si>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</si>
  <si>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</si>
  <si>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</si>
  <si>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</si>
  <si>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</si>
  <si>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</si>
  <si>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</si>
  <si>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</si>
  <si>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</si>
  <si>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</si>
  <si>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</si>
  <si>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</si>
  <si>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</si>
  <si>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</si>
  <si>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</si>
  <si>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</si>
  <si>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</si>
  <si>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</si>
  <si>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</si>
  <si>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</si>
  <si>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</si>
  <si>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</si>
  <si>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</si>
  <si>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</si>
  <si>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</si>
  <si>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</si>
  <si>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</si>
  <si>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</si>
  <si>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</si>
  <si>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</si>
  <si>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</si>
  <si>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</si>
  <si>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</si>
  <si>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</si>
  <si>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</si>
  <si>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</si>
  <si>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</si>
  <si>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</si>
  <si>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</si>
  <si>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</si>
  <si>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</si>
  <si>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</si>
  <si>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</si>
  <si>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</si>
  <si>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</si>
  <si>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</si>
  <si>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</si>
  <si>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</si>
  <si>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</si>
  <si>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</si>
  <si>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</si>
  <si>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</si>
  <si>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</si>
  <si>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</si>
  <si>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</si>
  <si>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</si>
  <si>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</si>
  <si>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</si>
  <si>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</si>
  <si>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</si>
  <si>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</si>
  <si>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</si>
  <si>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</si>
  <si>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</si>
  <si>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</si>
  <si>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</si>
  <si>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</si>
  <si>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</si>
  <si>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</si>
  <si>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</si>
  <si>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</si>
  <si>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</si>
  <si>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</si>
  <si>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</si>
  <si>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</si>
  <si>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</si>
  <si>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</si>
  <si>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</si>
  <si>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</si>
  <si>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</si>
  <si>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</si>
  <si>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</si>
  <si>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</si>
  <si>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</si>
  <si>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</si>
  <si>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</si>
  <si>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</si>
  <si>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</si>
  <si>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</si>
  <si>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</si>
  <si>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</si>
  <si>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</si>
  <si>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</si>
  <si>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</si>
  <si>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</si>
  <si>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</si>
  <si>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</si>
  <si>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</si>
  <si>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</si>
  <si>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</si>
  <si>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</si>
  <si>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</si>
  <si>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</si>
  <si>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</si>
  <si>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</si>
  <si>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</si>
  <si>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</si>
  <si>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</si>
  <si>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</si>
  <si>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</si>
  <si>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</si>
  <si>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</si>
  <si>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</si>
  <si>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</si>
  <si>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</si>
  <si>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</si>
  <si>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</si>
  <si>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</si>
  <si>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</si>
  <si>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</si>
  <si>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</si>
  <si>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</si>
  <si>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</si>
  <si>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</si>
  <si>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</si>
  <si>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</si>
  <si>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</si>
  <si>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</si>
  <si>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</si>
  <si>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</si>
  <si>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</si>
  <si>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</si>
  <si>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</si>
  <si>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</si>
  <si>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</si>
  <si>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</si>
  <si>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</si>
  <si>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</si>
  <si>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</si>
  <si>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</si>
  <si>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</si>
  <si>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</si>
  <si>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</si>
  <si>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</si>
  <si>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</si>
  <si>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</si>
  <si>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</si>
  <si>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</si>
  <si>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</si>
  <si>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</si>
  <si>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</si>
  <si>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</si>
  <si>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</si>
  <si>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</si>
  <si>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</si>
  <si>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</si>
  <si>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</si>
  <si>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</si>
  <si>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</si>
  <si>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</si>
  <si>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</si>
  <si>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</si>
  <si>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</si>
  <si>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</si>
  <si>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</si>
  <si>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</si>
  <si>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</si>
  <si>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</si>
  <si>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</si>
  <si>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</si>
  <si>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</si>
  <si>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</si>
  <si>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</si>
  <si>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</si>
  <si>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</si>
  <si>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</si>
  <si>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</si>
  <si>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</si>
  <si>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</si>
  <si>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</si>
  <si>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</si>
  <si>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</si>
  <si>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</si>
  <si>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</si>
  <si>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</si>
  <si>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</si>
  <si>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</si>
  <si>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</si>
  <si>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</si>
  <si>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</si>
  <si>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</si>
  <si>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</si>
  <si>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</si>
  <si>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</si>
  <si>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</si>
  <si>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</si>
  <si>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</si>
  <si>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</si>
  <si>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</si>
  <si>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</si>
  <si>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</si>
  <si>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</si>
  <si>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</si>
  <si>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</si>
  <si>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</si>
  <si>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</si>
  <si>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</si>
  <si>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</si>
  <si>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</si>
  <si>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</si>
  <si>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</si>
  <si>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</si>
  <si>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</si>
  <si>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</si>
  <si>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</si>
  <si>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</si>
  <si>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</si>
  <si>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</si>
  <si>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</si>
  <si>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</si>
  <si>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</si>
  <si>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</si>
  <si>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</si>
  <si>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</si>
  <si>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</si>
  <si>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</si>
  <si>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</si>
  <si>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</si>
  <si>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</si>
  <si>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</si>
  <si>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</si>
  <si>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</si>
  <si>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</si>
  <si>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</si>
  <si>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</si>
  <si>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</si>
  <si>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</si>
  <si>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</si>
  <si>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</si>
  <si>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</si>
  <si>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</si>
  <si>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</si>
  <si>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</si>
  <si>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</si>
  <si>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</si>
  <si>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</si>
  <si>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</si>
  <si>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</si>
  <si>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</si>
  <si>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</si>
  <si>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</si>
  <si>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</si>
  <si>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</si>
  <si>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</si>
  <si>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</si>
  <si>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</si>
  <si>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</si>
  <si>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</si>
  <si>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</si>
  <si>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</si>
  <si>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</si>
  <si>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</si>
  <si>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</si>
  <si>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</si>
  <si>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</si>
  <si>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</si>
  <si>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</si>
  <si>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</si>
  <si>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</si>
  <si>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</si>
  <si>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</si>
  <si>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</si>
  <si>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</si>
  <si>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</si>
  <si>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</si>
  <si>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</si>
  <si>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</si>
  <si>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</si>
  <si>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</si>
  <si>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</si>
  <si>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</si>
  <si>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</si>
  <si>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</si>
  <si>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</si>
  <si>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</si>
  <si>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</si>
  <si>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</si>
  <si>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</si>
  <si>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</si>
  <si>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</si>
  <si>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</si>
  <si>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</si>
  <si>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</si>
  <si>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</si>
  <si>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</si>
  <si>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</si>
  <si>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</si>
  <si>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</si>
  <si>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</si>
  <si>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</si>
  <si>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</si>
  <si>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</si>
  <si>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</si>
  <si>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</si>
  <si>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</si>
  <si>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</si>
  <si>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</si>
  <si>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</si>
  <si>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</si>
  <si>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</si>
  <si>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</si>
  <si>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</si>
  <si>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</si>
  <si>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</si>
  <si>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</si>
  <si>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</si>
  <si>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</si>
  <si>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</si>
  <si>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</si>
  <si>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</si>
  <si>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</si>
  <si>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</si>
  <si>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</si>
  <si>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</si>
  <si>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</si>
  <si>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</si>
  <si>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</si>
  <si>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</si>
  <si>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</si>
  <si>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</si>
  <si>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</si>
  <si>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</si>
  <si>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</si>
  <si>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</si>
  <si>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</si>
  <si>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</si>
  <si>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</si>
  <si>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</si>
  <si>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</si>
  <si>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</si>
  <si>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</si>
  <si>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</si>
  <si>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</si>
  <si>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</si>
  <si>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</si>
  <si>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</si>
  <si>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</si>
  <si>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</si>
  <si>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</si>
  <si>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</si>
  <si>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</si>
  <si>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</si>
  <si>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</si>
  <si>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</si>
  <si>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</si>
  <si>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</si>
  <si>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</si>
  <si>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</si>
  <si>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</si>
  <si>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</si>
  <si>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</si>
  <si>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</si>
  <si>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</si>
  <si>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</si>
  <si>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</si>
  <si>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</si>
  <si>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</si>
  <si>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</si>
  <si>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</si>
  <si>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</si>
  <si>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</si>
  <si>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</si>
  <si>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</si>
  <si>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</si>
  <si>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</si>
  <si>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</si>
  <si>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</si>
  <si>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</si>
  <si>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</si>
  <si>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</si>
  <si>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</si>
  <si>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</si>
  <si>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</si>
  <si>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</si>
  <si>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</si>
  <si>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</si>
  <si>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</si>
  <si>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</si>
  <si>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</si>
  <si>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</si>
  <si>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</si>
  <si>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</si>
  <si>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</si>
  <si>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</si>
  <si>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</si>
  <si>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</si>
  <si>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</si>
  <si>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</si>
  <si>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</si>
  <si>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</si>
  <si>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</si>
  <si>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</si>
  <si>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</si>
  <si>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</si>
  <si>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</si>
  <si>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</si>
  <si>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</si>
  <si>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</si>
  <si>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</si>
  <si>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</si>
  <si>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</si>
  <si>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</si>
  <si>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</si>
  <si>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</si>
  <si>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</si>
  <si>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</si>
  <si>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</si>
  <si>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</si>
  <si>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</si>
  <si>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</si>
  <si>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</si>
  <si>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</si>
  <si>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</si>
  <si>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</si>
  <si>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</si>
  <si>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</si>
  <si>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</si>
  <si>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</si>
  <si>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</si>
  <si>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</si>
  <si>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</si>
  <si>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</si>
  <si>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</si>
  <si>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</si>
  <si>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</si>
  <si>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</si>
  <si>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</si>
  <si>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</si>
  <si>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</si>
  <si>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</si>
  <si>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</si>
  <si>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</si>
  <si>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</si>
  <si>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</si>
  <si>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</si>
  <si>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</si>
  <si>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</si>
  <si>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</si>
  <si>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</si>
  <si>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</si>
  <si>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</si>
  <si>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</si>
  <si>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</si>
  <si>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</si>
  <si>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</si>
  <si>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</si>
  <si>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</si>
  <si>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</si>
  <si>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</si>
  <si>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</si>
  <si>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</si>
  <si>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</si>
  <si>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</si>
  <si>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</si>
  <si>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</si>
  <si>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</si>
  <si>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</si>
  <si>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</si>
  <si>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</si>
  <si>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</si>
  <si>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</si>
  <si>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</si>
  <si>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</si>
  <si>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</si>
  <si>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</si>
  <si>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</si>
  <si>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</si>
  <si>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</si>
  <si>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</si>
  <si>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</si>
  <si>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</si>
  <si>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</si>
  <si>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</si>
  <si>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</si>
  <si>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</si>
  <si>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</si>
  <si>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</si>
  <si>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</si>
  <si>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</si>
  <si>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</si>
  <si>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</si>
  <si>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</si>
  <si>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</si>
  <si>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</si>
  <si>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</si>
  <si>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</si>
  <si>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</si>
  <si>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</si>
  <si>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</si>
  <si>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</si>
  <si>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</si>
  <si>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</si>
  <si>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</si>
  <si>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</si>
  <si>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</si>
  <si>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</si>
  <si>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</si>
  <si>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</si>
  <si>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</si>
  <si>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</si>
  <si>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</si>
  <si>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</si>
  <si>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</si>
  <si>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</si>
  <si>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</si>
  <si>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</si>
  <si>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</si>
  <si>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</si>
  <si>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</si>
  <si>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</si>
  <si>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</si>
  <si>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</si>
  <si>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</si>
  <si>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</si>
  <si>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</si>
  <si>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</si>
  <si>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</si>
  <si>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</si>
  <si>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</si>
  <si>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</si>
  <si>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</si>
  <si>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</si>
  <si>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</si>
  <si>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</si>
  <si>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</si>
  <si>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</si>
  <si>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</si>
  <si>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</si>
  <si>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</si>
  <si>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</si>
  <si>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</si>
  <si>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</si>
  <si>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</si>
  <si>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</si>
  <si>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</si>
  <si>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</si>
  <si>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</si>
  <si>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</si>
  <si>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</si>
  <si>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</si>
  <si>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</si>
  <si>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</si>
  <si>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</si>
  <si>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</si>
  <si>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</si>
  <si>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</si>
  <si>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</si>
  <si>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</si>
  <si>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</si>
  <si>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</si>
  <si>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</si>
  <si>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</si>
  <si>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</si>
  <si>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</si>
  <si>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</si>
  <si>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</si>
  <si>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</si>
  <si>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</si>
  <si>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</si>
  <si>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</si>
  <si>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</si>
  <si>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</si>
  <si>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</si>
  <si>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</si>
  <si>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</si>
  <si>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</si>
  <si>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</si>
  <si>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</si>
  <si>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</si>
  <si>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</si>
  <si>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</si>
  <si>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</si>
  <si>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</si>
  <si>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</si>
  <si>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</si>
  <si>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</si>
  <si>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</si>
  <si>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</si>
  <si>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</si>
  <si>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</si>
  <si>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</si>
  <si>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</si>
  <si>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</si>
  <si>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</si>
  <si>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</si>
  <si>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</si>
  <si>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</si>
  <si>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</si>
  <si>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</si>
  <si>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</si>
  <si>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</si>
  <si>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</si>
  <si>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</si>
  <si>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</si>
  <si>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</si>
  <si>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</si>
  <si>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</si>
  <si>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</si>
  <si>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</si>
  <si>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</si>
  <si>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</si>
  <si>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</si>
  <si>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</si>
  <si>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</si>
  <si>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</si>
  <si>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</si>
  <si>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</si>
  <si>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</si>
  <si>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</si>
  <si>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</si>
  <si>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</si>
  <si>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</si>
  <si>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</si>
  <si>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</si>
  <si>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</si>
  <si>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</si>
  <si>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</si>
  <si>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</si>
  <si>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</si>
  <si>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</si>
  <si>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</si>
  <si>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</si>
  <si>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</si>
  <si>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</si>
  <si>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</si>
  <si>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</si>
  <si>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</si>
  <si>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</si>
  <si>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</si>
  <si>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</si>
  <si>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</si>
  <si>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</si>
  <si>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</si>
  <si>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</si>
  <si>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</si>
  <si>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</si>
  <si>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</si>
  <si>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</si>
  <si>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</si>
  <si>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</si>
  <si>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</si>
  <si>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</si>
  <si>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</si>
  <si>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</si>
  <si>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</si>
  <si>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</si>
  <si>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</si>
  <si>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</si>
  <si>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</si>
  <si>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</si>
  <si>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</si>
  <si>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</si>
  <si>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</si>
  <si>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</si>
  <si>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</si>
  <si>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</si>
  <si>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</si>
  <si>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</si>
  <si>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</si>
  <si>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</si>
  <si>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</si>
  <si>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</si>
  <si>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</si>
  <si>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</si>
  <si>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</si>
  <si>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</si>
  <si>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</si>
  <si>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</si>
  <si>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</si>
  <si>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</si>
  <si>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</si>
  <si>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</si>
  <si>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</si>
  <si>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</si>
  <si>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</si>
  <si>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</si>
  <si>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</si>
  <si>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</si>
  <si>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</si>
  <si>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</si>
  <si>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</si>
  <si>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</si>
  <si>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</si>
  <si>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</si>
  <si>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</si>
  <si>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</si>
  <si>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</si>
  <si>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</si>
  <si>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</si>
  <si>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</si>
  <si>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</si>
  <si>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</si>
  <si>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</si>
  <si>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</si>
  <si>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</si>
  <si>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</si>
  <si>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</si>
  <si>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</si>
  <si>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</si>
  <si>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</si>
  <si>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</si>
  <si>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</si>
  <si>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</si>
  <si>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</si>
  <si>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</si>
  <si>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</si>
  <si>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</si>
  <si>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</si>
  <si>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</si>
  <si>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</si>
  <si>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</si>
  <si>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</si>
  <si>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</si>
  <si>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</si>
  <si>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</si>
  <si>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</si>
  <si>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</si>
  <si>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</si>
  <si>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</si>
  <si>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</si>
  <si>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</si>
  <si>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</si>
  <si>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</si>
  <si>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</si>
  <si>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</si>
  <si>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</si>
  <si>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</si>
  <si>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</si>
  <si>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</si>
  <si>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</si>
  <si>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</si>
  <si>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</si>
  <si>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</si>
  <si>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</si>
  <si>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</si>
  <si>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</si>
  <si>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</si>
  <si>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</si>
  <si>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</si>
  <si>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</si>
  <si>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</si>
  <si>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</si>
  <si>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</si>
  <si>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</si>
  <si>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</si>
  <si>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</si>
  <si>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</si>
  <si>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</si>
  <si>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</si>
  <si>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</si>
  <si>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</si>
  <si>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</si>
  <si>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</si>
  <si>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</si>
  <si>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</si>
  <si>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</si>
  <si>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</si>
  <si>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</si>
  <si>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</si>
  <si>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</si>
  <si>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</si>
  <si>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</si>
  <si>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</si>
  <si>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</si>
  <si>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</si>
  <si>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</si>
  <si>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</si>
  <si>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</si>
  <si>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</si>
  <si>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</si>
  <si>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</si>
  <si>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</si>
  <si>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</si>
  <si>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</si>
  <si>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</si>
  <si>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</si>
  <si>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</si>
  <si>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</si>
  <si>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</si>
  <si>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</si>
  <si>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</si>
  <si>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</si>
  <si>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</si>
  <si>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</si>
  <si>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</si>
  <si>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</si>
  <si>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</si>
  <si>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</si>
  <si>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</si>
  <si>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</si>
  <si>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</si>
  <si>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</si>
  <si>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</si>
  <si>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</si>
  <si>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</si>
  <si>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</si>
  <si>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</si>
  <si>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</si>
  <si>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</si>
  <si>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</si>
  <si>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</si>
  <si>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</si>
  <si>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</si>
  <si>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</si>
  <si>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</si>
  <si>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</si>
  <si>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</si>
  <si>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</si>
  <si>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</si>
  <si>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</si>
  <si>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</si>
  <si>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</si>
  <si>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</si>
  <si>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</si>
  <si>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</si>
  <si>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</si>
  <si>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</si>
  <si>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</si>
  <si>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</si>
  <si>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</si>
  <si>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</si>
  <si>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</si>
  <si>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</si>
  <si>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</si>
  <si>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</si>
  <si>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</si>
  <si>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</si>
  <si>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</si>
  <si>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</si>
  <si>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</si>
  <si>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</si>
  <si>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</si>
  <si>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</si>
  <si>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</si>
  <si>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</si>
  <si>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</si>
  <si>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</si>
  <si>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</si>
  <si>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</si>
  <si>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</si>
  <si>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</si>
  <si>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</si>
  <si>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</si>
  <si>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</si>
  <si>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</si>
  <si>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</si>
  <si>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</si>
  <si>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</si>
  <si>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</si>
  <si>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</si>
  <si>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</si>
  <si>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</si>
  <si>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</si>
  <si>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</si>
  <si>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</si>
  <si>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</si>
  <si>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</si>
  <si>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</si>
  <si>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</si>
  <si>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</si>
  <si>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</si>
  <si>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</si>
  <si>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</si>
  <si>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</si>
  <si>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</si>
  <si>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</si>
  <si>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</si>
  <si>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</si>
  <si>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</si>
  <si>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</si>
  <si>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</si>
  <si>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</si>
  <si>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</si>
  <si>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</si>
  <si>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</si>
  <si>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</si>
  <si>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</si>
  <si>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</si>
  <si>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</si>
  <si>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</si>
  <si>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</si>
  <si>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</si>
  <si>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</si>
  <si>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</si>
  <si>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</si>
  <si>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</si>
  <si>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</si>
  <si>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</si>
  <si>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</si>
  <si>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</si>
  <si>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</si>
  <si>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</si>
  <si>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</si>
  <si>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</si>
  <si>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</si>
  <si>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</si>
  <si>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</si>
  <si>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</si>
  <si>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</si>
  <si>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</si>
  <si>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</si>
  <si>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</si>
  <si>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</si>
  <si>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</si>
  <si>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</si>
  <si>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</si>
  <si>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</si>
  <si>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</si>
  <si>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</si>
  <si>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</si>
  <si>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</si>
  <si>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</si>
  <si>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</si>
  <si>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</si>
  <si>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</si>
  <si>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</si>
  <si>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</si>
  <si>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</si>
  <si>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</si>
  <si>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</si>
  <si>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</si>
  <si>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</si>
  <si>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</si>
  <si>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</si>
  <si>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</si>
  <si>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</si>
  <si>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</si>
  <si>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</si>
  <si>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</si>
  <si>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</si>
  <si>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</si>
  <si>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</si>
  <si>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</si>
  <si>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</si>
  <si>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</si>
  <si>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</si>
  <si>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</si>
  <si>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</si>
  <si>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</si>
  <si>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</si>
  <si>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</si>
  <si>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</si>
  <si>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</si>
  <si>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</si>
  <si>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</si>
  <si>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</si>
  <si>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</si>
  <si>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</si>
  <si>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</si>
  <si>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</si>
  <si>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</si>
  <si>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</si>
  <si>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</si>
  <si>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</si>
  <si>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</si>
  <si>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</si>
  <si>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</si>
  <si>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</si>
  <si>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</si>
  <si>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</si>
  <si>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</si>
  <si>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</si>
  <si>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</si>
  <si>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</si>
  <si>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</si>
  <si>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</si>
  <si>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</si>
  <si>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</si>
  <si>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</si>
  <si>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</si>
  <si>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</si>
  <si>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</si>
  <si>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</si>
  <si>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</si>
  <si>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</si>
  <si>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</si>
  <si>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</si>
  <si>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</si>
  <si>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</si>
  <si>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</si>
  <si>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</si>
  <si>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</si>
  <si>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</si>
  <si>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</si>
  <si>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</si>
  <si>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</si>
  <si>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</si>
  <si>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</si>
  <si>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</si>
  <si>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</si>
  <si>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</si>
  <si>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</si>
  <si>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</si>
  <si>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</si>
  <si>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</si>
  <si>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</si>
  <si>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</si>
  <si>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</si>
  <si>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</si>
  <si>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</si>
  <si>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</si>
  <si>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</si>
  <si>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</si>
  <si>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</si>
  <si>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</si>
  <si>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</si>
  <si>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</si>
  <si>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</si>
  <si>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</si>
  <si>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</si>
  <si>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</si>
  <si>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</si>
  <si>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</si>
  <si>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</si>
  <si>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</si>
  <si>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</si>
  <si>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</si>
  <si>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</si>
  <si>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</si>
  <si>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</si>
  <si>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</si>
  <si>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</si>
  <si>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</si>
  <si>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</si>
  <si>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</si>
  <si>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</si>
  <si>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</si>
  <si>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</si>
  <si>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</si>
  <si>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</si>
  <si>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</si>
  <si>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</si>
  <si>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</si>
  <si>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</si>
  <si>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</si>
  <si>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</si>
  <si>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</si>
  <si>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</si>
  <si>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</si>
  <si>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</si>
  <si>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</si>
  <si>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</si>
  <si>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</si>
  <si>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</si>
  <si>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</si>
  <si>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</si>
  <si>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</si>
  <si>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</si>
  <si>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</si>
  <si>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</si>
  <si>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</si>
  <si>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</si>
  <si>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</si>
  <si>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</si>
  <si>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</si>
  <si>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</si>
  <si>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</si>
  <si>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</si>
  <si>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</si>
  <si>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</si>
  <si>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</si>
  <si>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</si>
  <si>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</si>
  <si>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</si>
  <si>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</si>
  <si>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</si>
  <si>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</si>
  <si>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</si>
  <si>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</si>
  <si>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</si>
  <si>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</si>
  <si>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</si>
  <si>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</si>
  <si>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</si>
  <si>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</si>
  <si>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</si>
  <si>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</si>
  <si>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</si>
  <si>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</si>
  <si>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</si>
  <si>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</si>
  <si>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</si>
  <si>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</si>
  <si>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</si>
  <si>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</si>
  <si>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</si>
  <si>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</si>
  <si>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</si>
  <si>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</si>
  <si>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</si>
  <si>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</si>
  <si>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</si>
  <si>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</si>
  <si>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</si>
  <si>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</si>
  <si>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</si>
  <si>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</si>
  <si>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</si>
  <si>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</si>
  <si>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</si>
  <si>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</si>
  <si>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</si>
  <si>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</si>
  <si>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</si>
  <si>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</si>
  <si>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</si>
  <si>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</si>
  <si>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</si>
  <si>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</si>
  <si>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</si>
  <si>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</si>
  <si>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</si>
  <si>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</si>
  <si>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</si>
  <si>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</si>
  <si>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</si>
  <si>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</si>
  <si>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</si>
  <si>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</si>
  <si>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</si>
  <si>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</si>
  <si>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</si>
  <si>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</si>
  <si>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</si>
  <si>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</si>
  <si>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</si>
  <si>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</si>
  <si>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</si>
  <si>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</si>
  <si>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</si>
  <si>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</si>
  <si>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</si>
  <si>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</si>
  <si>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</si>
  <si>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</si>
  <si>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</si>
  <si>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</si>
  <si>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</si>
  <si>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</si>
  <si>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</si>
  <si>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</si>
  <si>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</si>
  <si>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</si>
  <si>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</si>
  <si>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</si>
  <si>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</si>
  <si>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</si>
  <si>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</si>
  <si>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</si>
  <si>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</si>
  <si>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</si>
  <si>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</si>
  <si>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</si>
  <si>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</si>
  <si>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</si>
  <si>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</si>
  <si>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</si>
  <si>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</si>
  <si>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</si>
  <si>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</si>
  <si>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</si>
  <si>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</si>
  <si>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</si>
  <si>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</si>
  <si>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</si>
  <si>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</si>
  <si>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</si>
  <si>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</si>
  <si>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</si>
  <si>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</si>
  <si>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</si>
  <si>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</si>
  <si>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</si>
  <si>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</si>
  <si>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</si>
  <si>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</si>
  <si>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</si>
  <si>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</si>
  <si>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</si>
  <si>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</si>
  <si>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</si>
  <si>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</si>
  <si>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</si>
  <si>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</si>
  <si>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</si>
  <si>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</si>
  <si>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</si>
  <si>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</si>
  <si>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</si>
  <si>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</si>
  <si>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</si>
  <si>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</si>
  <si>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</si>
  <si>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</si>
  <si>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</si>
  <si>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</si>
  <si>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</si>
  <si>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</si>
  <si>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</si>
  <si>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</si>
  <si>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</si>
  <si>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</si>
  <si>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</si>
  <si>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</si>
  <si>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</si>
  <si>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</si>
  <si>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</si>
  <si>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</si>
  <si>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</si>
  <si>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</si>
  <si>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</si>
  <si>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</si>
  <si>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</si>
  <si>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</si>
  <si>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</si>
  <si>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</si>
  <si>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</si>
  <si>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</si>
  <si>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</si>
  <si>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</si>
  <si>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</si>
  <si>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</si>
  <si>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</si>
  <si>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</si>
  <si>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</si>
  <si>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</si>
  <si>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</si>
  <si>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</si>
  <si>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</si>
  <si>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</si>
  <si>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</si>
  <si>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</si>
  <si>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</si>
  <si>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</si>
  <si>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</si>
  <si>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</si>
  <si>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</si>
  <si>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</si>
  <si>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</si>
  <si>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</si>
  <si>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</si>
  <si>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</si>
  <si>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</si>
  <si>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</si>
  <si>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</si>
  <si>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</si>
  <si>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</si>
  <si>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</si>
  <si>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</si>
  <si>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</si>
  <si>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</si>
  <si>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</si>
  <si>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</si>
  <si>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</si>
  <si>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</si>
  <si>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</si>
  <si>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</si>
  <si>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</si>
  <si>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</si>
  <si>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</si>
  <si>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</si>
  <si>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</si>
  <si>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</si>
  <si>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</si>
  <si>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</si>
  <si>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</si>
  <si>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</si>
  <si>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</si>
  <si>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</si>
  <si>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</si>
  <si>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</si>
  <si>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</si>
  <si>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</si>
  <si>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</si>
  <si>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</si>
  <si>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</si>
  <si>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</si>
  <si>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</si>
  <si>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</si>
  <si>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</si>
  <si>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</si>
  <si>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</si>
  <si>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</si>
  <si>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</si>
  <si>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</si>
  <si>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</si>
  <si>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</si>
  <si>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</si>
  <si>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</si>
  <si>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</si>
  <si>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</si>
  <si>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</si>
  <si>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</si>
  <si>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</si>
  <si>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</si>
  <si>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</si>
  <si>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</si>
  <si>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</si>
  <si>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</si>
  <si>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</si>
  <si>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</si>
  <si>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</si>
  <si>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</si>
  <si>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</si>
  <si>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</si>
  <si>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</si>
  <si>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</si>
  <si>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</si>
  <si>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</si>
  <si>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</si>
  <si>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</si>
  <si>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</si>
  <si>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</si>
  <si>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</si>
  <si>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</si>
  <si>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</si>
  <si>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</si>
  <si>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</si>
  <si>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</si>
  <si>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</si>
  <si>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</si>
  <si>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</si>
  <si>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</si>
  <si>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</si>
  <si>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</si>
  <si>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</si>
  <si>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</si>
  <si>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</si>
  <si>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</si>
  <si>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</si>
  <si>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</si>
  <si>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</si>
  <si>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</si>
  <si>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</si>
  <si>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</si>
  <si>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</si>
  <si>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</si>
  <si>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</si>
  <si>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</si>
  <si>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</si>
  <si>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</si>
  <si>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</si>
  <si>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</si>
  <si>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</si>
  <si>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</si>
  <si>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</si>
  <si>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</si>
  <si>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</si>
  <si>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</si>
  <si>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</si>
  <si>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</si>
  <si>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</si>
  <si>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</si>
  <si>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</si>
  <si>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</si>
  <si>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</si>
  <si>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</si>
  <si>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</si>
  <si>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</si>
  <si>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</si>
  <si>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</si>
  <si>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</si>
  <si>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</si>
  <si>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</si>
  <si>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</si>
  <si>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</si>
  <si>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</si>
  <si>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</si>
  <si>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</si>
  <si>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</si>
  <si>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</si>
  <si>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</si>
  <si>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</si>
  <si>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</si>
  <si>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</si>
  <si>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</si>
  <si>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</si>
  <si>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</si>
  <si>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</si>
  <si>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</si>
  <si>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</si>
  <si>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</si>
  <si>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</si>
  <si>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</si>
  <si>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</si>
  <si>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</si>
  <si>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</si>
  <si>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</si>
  <si>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</si>
  <si>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</si>
  <si>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</si>
  <si>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</si>
  <si>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</si>
  <si>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</si>
  <si>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</si>
  <si>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</si>
  <si>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</si>
  <si>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</si>
  <si>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</si>
  <si>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</si>
  <si>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</si>
  <si>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</si>
  <si>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</si>
  <si>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</si>
  <si>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</si>
  <si>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</si>
  <si>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</si>
  <si>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</si>
  <si>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</si>
  <si>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</si>
  <si>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</si>
  <si>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</si>
  <si>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</si>
  <si>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</si>
  <si>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</si>
  <si>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</si>
  <si>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</si>
  <si>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</si>
  <si>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</si>
  <si>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</si>
  <si>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</si>
  <si>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</si>
  <si>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</si>
  <si>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</si>
  <si>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</si>
  <si>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</si>
  <si>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</si>
  <si>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</si>
  <si>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</si>
  <si>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</si>
  <si>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</si>
  <si>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</si>
  <si>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</si>
  <si>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</si>
  <si>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</si>
  <si>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</si>
  <si>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</si>
  <si>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</si>
  <si>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</si>
  <si>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</si>
  <si>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</si>
  <si>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</si>
  <si>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</si>
  <si>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</si>
  <si>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</si>
  <si>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</si>
  <si>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</si>
  <si>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</si>
  <si>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</si>
  <si>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</si>
  <si>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</si>
  <si>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</si>
  <si>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</si>
  <si>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</si>
  <si>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</si>
  <si>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</si>
  <si>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</si>
  <si>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</si>
  <si>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</si>
  <si>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</si>
  <si>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</si>
  <si>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</si>
  <si>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</si>
  <si>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</si>
  <si>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</si>
  <si>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</si>
  <si>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</si>
  <si>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</si>
  <si>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</si>
  <si>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</si>
  <si>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</si>
  <si>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</si>
  <si>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</si>
  <si>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</si>
  <si>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</si>
  <si>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</si>
  <si>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</si>
  <si>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</si>
  <si>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</si>
  <si>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</si>
  <si>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</si>
  <si>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</si>
  <si>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</si>
  <si>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</si>
  <si>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</si>
  <si>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</si>
  <si>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</si>
  <si>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</si>
  <si>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</si>
  <si>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</si>
  <si>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</si>
  <si>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</si>
  <si>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</si>
  <si>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</si>
  <si>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</si>
  <si>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</si>
  <si>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</si>
  <si>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</si>
  <si>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</si>
  <si>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</si>
  <si>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</si>
  <si>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</si>
  <si>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</si>
  <si>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</si>
  <si>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</si>
  <si>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</si>
  <si>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</si>
  <si>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</si>
  <si>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</si>
  <si>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</si>
  <si>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</si>
  <si>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</si>
  <si>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</si>
  <si>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</si>
  <si>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</si>
  <si>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</si>
  <si>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</si>
  <si>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</si>
  <si>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</si>
  <si>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</si>
  <si>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</si>
  <si>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</si>
  <si>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</si>
  <si>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</si>
  <si>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</si>
  <si>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</si>
  <si>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</si>
  <si>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</si>
  <si>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</si>
  <si>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</si>
  <si>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</si>
  <si>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</si>
  <si>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</si>
  <si>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</si>
  <si>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</si>
  <si>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</si>
  <si>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</si>
  <si>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</si>
  <si>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</si>
  <si>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</si>
  <si>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</si>
  <si>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</si>
  <si>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</si>
  <si>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</si>
  <si>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</si>
  <si>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</si>
  <si>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</si>
  <si>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</si>
  <si>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</si>
  <si>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</si>
  <si>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</si>
  <si>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</si>
  <si>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</si>
  <si>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</si>
  <si>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</si>
  <si>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</si>
  <si>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</si>
  <si>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</si>
  <si>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</si>
  <si>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</si>
  <si>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</si>
  <si>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</si>
  <si>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</si>
  <si>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</si>
  <si>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</si>
  <si>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</si>
  <si>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</si>
  <si>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</si>
  <si>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</si>
  <si>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</si>
  <si>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</si>
  <si>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</si>
  <si>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</si>
  <si>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</si>
  <si>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</si>
  <si>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</si>
  <si>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</si>
  <si>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</si>
  <si>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</si>
  <si>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</si>
  <si>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</si>
  <si>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</si>
  <si>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</si>
  <si>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</si>
  <si>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</si>
  <si>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</si>
  <si>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</si>
  <si>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</si>
  <si>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</si>
  <si>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</si>
  <si>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</si>
  <si>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</si>
  <si>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</si>
  <si>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</si>
  <si>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</si>
  <si>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</si>
  <si>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</si>
  <si>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</si>
  <si>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</si>
  <si>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</si>
  <si>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</si>
  <si>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</si>
  <si>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</si>
  <si>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</si>
  <si>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</si>
  <si>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</si>
  <si>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</si>
  <si>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</si>
  <si>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</si>
  <si>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</si>
  <si>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</si>
  <si>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</si>
  <si>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</si>
  <si>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</si>
  <si>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</si>
  <si>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</si>
  <si>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</si>
  <si>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</si>
  <si>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</si>
  <si>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</si>
  <si>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</si>
  <si>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</si>
  <si>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</si>
  <si>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</si>
  <si>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</si>
  <si>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</si>
  <si>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</si>
  <si>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</si>
  <si>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</si>
  <si>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</si>
  <si>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</si>
  <si>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</si>
  <si>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</si>
  <si>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</si>
  <si>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</si>
  <si>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</si>
  <si>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</si>
  <si>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</si>
  <si>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</si>
  <si>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</si>
  <si>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</si>
  <si>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</si>
  <si>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</si>
  <si>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</si>
  <si>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</si>
  <si>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</si>
  <si>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</si>
  <si>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</si>
  <si>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</si>
  <si>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</si>
  <si>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</si>
  <si>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</si>
  <si>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</si>
  <si>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</si>
  <si>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</si>
  <si>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</si>
  <si>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</si>
  <si>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</si>
  <si>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</si>
  <si>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</si>
  <si>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</si>
  <si>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</si>
  <si>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</si>
  <si>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</si>
  <si>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</si>
  <si>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</si>
  <si>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</si>
  <si>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</si>
  <si>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</si>
  <si>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</si>
  <si>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</si>
  <si>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</si>
  <si>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</si>
  <si>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</si>
  <si>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</si>
  <si>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</si>
  <si>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</si>
  <si>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</si>
  <si>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</si>
  <si>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</si>
  <si>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</si>
  <si>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</si>
  <si>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</si>
  <si>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</si>
  <si>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</si>
  <si>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</si>
  <si>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</si>
  <si>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</si>
  <si>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</si>
  <si>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</si>
  <si>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</si>
  <si>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</si>
  <si>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</si>
  <si>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</si>
  <si>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</si>
  <si>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</si>
  <si>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</si>
  <si>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</si>
  <si>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</si>
  <si>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</si>
  <si>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</si>
  <si>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</si>
  <si>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</si>
  <si>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</si>
  <si>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</si>
  <si>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</si>
  <si>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</si>
  <si>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</si>
  <si>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</si>
  <si>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</si>
  <si>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</si>
  <si>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</si>
  <si>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</si>
  <si>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</si>
  <si>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</si>
  <si>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</si>
  <si>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</si>
  <si>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</si>
  <si>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</si>
  <si>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</si>
  <si>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</si>
  <si>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</si>
  <si>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</si>
  <si>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</si>
  <si>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</si>
  <si>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</si>
  <si>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</si>
  <si>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</si>
  <si>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</si>
  <si>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</si>
  <si>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</si>
  <si>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</si>
  <si>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</si>
  <si>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</si>
  <si>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</si>
  <si>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</si>
  <si>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</si>
  <si>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</si>
  <si>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</si>
  <si>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</si>
  <si>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</si>
  <si>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</si>
  <si>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</si>
  <si>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</si>
  <si>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</si>
  <si>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</si>
  <si>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</si>
  <si>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</si>
  <si>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</si>
  <si>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</si>
  <si>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</si>
  <si>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</si>
  <si>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</si>
  <si>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</si>
  <si>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</si>
  <si>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</si>
  <si>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</si>
  <si>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</si>
  <si>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</si>
  <si>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</si>
  <si>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</si>
  <si>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</si>
  <si>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</si>
  <si>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</si>
  <si>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</si>
  <si>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</si>
  <si>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</si>
  <si>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</si>
  <si>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</si>
  <si>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</si>
  <si>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</si>
  <si>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</si>
  <si>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</si>
  <si>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</si>
  <si>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</si>
  <si>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</si>
  <si>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</si>
  <si>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</si>
  <si>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</si>
  <si>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</si>
  <si>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</si>
  <si>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</si>
  <si>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</si>
  <si>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</si>
  <si>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</si>
  <si>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</si>
  <si>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</si>
  <si>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</si>
  <si>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</si>
  <si>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</si>
  <si>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</si>
  <si>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</si>
  <si>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</si>
  <si>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</si>
  <si>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</si>
  <si>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</si>
  <si>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</si>
  <si>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</si>
  <si>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</si>
  <si>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</si>
  <si>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</si>
  <si>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</si>
  <si>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</si>
  <si>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</si>
  <si>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</si>
  <si>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</si>
  <si>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</si>
  <si>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</si>
  <si>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</si>
  <si>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</si>
  <si>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</si>
  <si>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</si>
  <si>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</si>
  <si>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</si>
  <si>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</si>
  <si>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</si>
  <si>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</si>
  <si>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</si>
  <si>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</si>
  <si>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</si>
  <si>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</si>
  <si>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</si>
  <si>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</si>
  <si>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</si>
  <si>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</si>
  <si>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</si>
  <si>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</si>
  <si>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</si>
  <si>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</si>
  <si>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</si>
  <si>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</si>
  <si>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</si>
  <si>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</si>
  <si>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</si>
  <si>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</si>
  <si>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</si>
  <si>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</si>
  <si>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</si>
  <si>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</si>
  <si>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</si>
  <si>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</si>
  <si>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</si>
  <si>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</si>
  <si>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</si>
  <si>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</si>
  <si>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</si>
  <si>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</si>
  <si>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</si>
  <si>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</si>
  <si>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</si>
  <si>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</si>
  <si>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</si>
  <si>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</si>
  <si>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</si>
  <si>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</si>
  <si>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</si>
  <si>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</si>
  <si>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</si>
  <si>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</si>
  <si>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</si>
  <si>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</si>
  <si>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</si>
  <si>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</si>
  <si>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</si>
  <si>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</si>
  <si>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</si>
  <si>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</si>
  <si>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</si>
  <si>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</si>
  <si>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</si>
  <si>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</si>
  <si>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</si>
  <si>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</si>
  <si>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</si>
  <si>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</si>
  <si>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</si>
  <si>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</si>
  <si>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</si>
  <si>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</si>
  <si>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</si>
  <si>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</si>
  <si>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</si>
  <si>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</si>
  <si>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</si>
  <si>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</si>
  <si>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</si>
  <si>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</si>
  <si>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</si>
  <si>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</si>
  <si>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</si>
  <si>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</si>
  <si>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</si>
  <si>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</si>
  <si>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</si>
  <si>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</si>
  <si>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</si>
  <si>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</si>
  <si>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</si>
  <si>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</si>
  <si>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</si>
  <si>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</si>
  <si>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</si>
  <si>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</si>
  <si>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</si>
  <si>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</si>
  <si>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</si>
  <si>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</si>
  <si>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</si>
  <si>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</si>
  <si>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</si>
  <si>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</si>
  <si>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</si>
  <si>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</si>
  <si>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</si>
  <si>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</si>
  <si>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</si>
  <si>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</si>
  <si>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</si>
  <si>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</si>
  <si>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</si>
  <si>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</si>
  <si>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</si>
  <si>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</si>
  <si>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</si>
  <si>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</si>
  <si>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</si>
  <si>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</si>
  <si>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</si>
  <si>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</si>
  <si>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</si>
  <si>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</si>
  <si>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</si>
  <si>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</si>
  <si>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</si>
  <si>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</si>
  <si>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</si>
  <si>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</si>
  <si>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</si>
  <si>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</si>
  <si>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</si>
  <si>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</si>
  <si>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</si>
  <si>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</si>
  <si>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</si>
  <si>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</si>
  <si>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</si>
  <si>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</si>
  <si>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</si>
  <si>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</si>
  <si>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</si>
  <si>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</si>
  <si>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</si>
  <si>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</si>
  <si>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</si>
  <si>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</si>
  <si>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</si>
  <si>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</si>
  <si>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</si>
  <si>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</si>
  <si>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</si>
  <si>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</si>
  <si>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</si>
  <si>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</si>
  <si>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</si>
  <si>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</si>
  <si>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</si>
  <si>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</si>
  <si>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</si>
  <si>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</si>
  <si>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</si>
  <si>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</si>
  <si>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</si>
  <si>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</si>
  <si>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</si>
  <si>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</si>
  <si>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</si>
  <si>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</si>
  <si>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</si>
  <si>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</si>
  <si>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</si>
  <si>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</si>
  <si>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</si>
  <si>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</si>
  <si>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</si>
  <si>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</si>
  <si>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</si>
  <si>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</si>
  <si>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</si>
  <si>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</si>
  <si>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</si>
  <si>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</si>
  <si>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</si>
  <si>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</si>
  <si>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</si>
  <si>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</si>
  <si>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</si>
  <si>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</si>
  <si>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</si>
  <si>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</si>
  <si>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</si>
  <si>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</si>
  <si>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</si>
  <si>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</si>
  <si>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</si>
  <si>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</si>
  <si>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</si>
  <si>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</si>
  <si>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</si>
  <si>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</si>
  <si>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</si>
  <si>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</si>
  <si>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</si>
  <si>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</si>
  <si>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</si>
  <si>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</si>
  <si>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</si>
  <si>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</si>
  <si>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</si>
  <si>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</si>
  <si>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</si>
  <si>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</si>
  <si>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</si>
  <si>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</si>
  <si>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</si>
  <si>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</si>
  <si>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</si>
  <si>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</si>
  <si>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</si>
  <si>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</si>
  <si>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</si>
  <si>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</si>
  <si>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</si>
  <si>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</si>
  <si>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</si>
  <si>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</si>
  <si>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</si>
  <si>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</si>
  <si>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</si>
  <si>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</si>
  <si>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</si>
  <si>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</si>
  <si>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</si>
  <si>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</si>
  <si>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</si>
  <si>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</si>
  <si>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</si>
  <si>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</si>
  <si>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</si>
  <si>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</si>
  <si>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</si>
  <si>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</si>
  <si>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</si>
  <si>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</si>
  <si>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</si>
  <si>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</si>
  <si>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</si>
  <si>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</si>
  <si>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</si>
  <si>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</si>
  <si>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</si>
  <si>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</si>
  <si>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</si>
  <si>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</si>
  <si>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</si>
  <si>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</si>
  <si>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</si>
  <si>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</si>
  <si>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</si>
  <si>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</si>
  <si>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</si>
  <si>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</si>
  <si>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</si>
  <si>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</si>
  <si>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</si>
  <si>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</si>
  <si>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</si>
  <si>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</si>
  <si>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</si>
  <si>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</si>
  <si>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</si>
  <si>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</si>
  <si>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</si>
  <si>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</si>
  <si>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</si>
  <si>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</si>
  <si>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</si>
  <si>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</si>
  <si>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</si>
  <si>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</si>
  <si>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</si>
  <si>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</si>
  <si>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</si>
  <si>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</si>
  <si>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</si>
  <si>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</si>
  <si>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</si>
  <si>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</si>
  <si>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</si>
  <si>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</si>
  <si>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</si>
  <si>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</si>
  <si>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</si>
  <si>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</si>
  <si>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</si>
  <si>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</si>
  <si>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</si>
  <si>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</si>
  <si>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</si>
  <si>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</si>
  <si>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</si>
  <si>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</si>
  <si>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</si>
  <si>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</si>
  <si>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</si>
  <si>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</si>
  <si>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</si>
  <si>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</si>
  <si>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</si>
  <si>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</si>
  <si>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</si>
  <si>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</si>
  <si>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</si>
  <si>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</si>
  <si>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</si>
  <si>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</si>
  <si>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</si>
  <si>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</si>
  <si>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</si>
  <si>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</si>
  <si>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</si>
  <si>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</si>
  <si>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</si>
  <si>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</si>
  <si>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</si>
  <si>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</si>
  <si>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</si>
  <si>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</si>
  <si>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</si>
  <si>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</si>
  <si>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</si>
  <si>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</si>
  <si>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</si>
  <si>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</si>
  <si>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</si>
  <si>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</si>
  <si>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</si>
  <si>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</si>
  <si>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</si>
  <si>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</si>
  <si>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</si>
  <si>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</si>
  <si>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</si>
  <si>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</si>
  <si>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</si>
  <si>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</si>
  <si>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</si>
  <si>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</si>
  <si>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</si>
  <si>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</si>
  <si>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</si>
  <si>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</si>
  <si>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</si>
  <si>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</si>
  <si>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</si>
  <si>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</si>
  <si>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</si>
  <si>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</si>
  <si>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</si>
  <si>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</si>
  <si>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</si>
  <si>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</si>
  <si>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</si>
  <si>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</si>
  <si>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</si>
  <si>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</si>
  <si>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</si>
  <si>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</si>
  <si>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</si>
  <si>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</si>
  <si>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</si>
  <si>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</si>
  <si>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</si>
  <si>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</si>
  <si>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</si>
  <si>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</si>
  <si>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</si>
  <si>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</si>
  <si>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</si>
  <si>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</si>
  <si>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</si>
  <si>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</si>
  <si>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</si>
  <si>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</si>
  <si>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</si>
  <si>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</si>
  <si>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</si>
  <si>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</si>
  <si>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</si>
  <si>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</si>
  <si>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</si>
  <si>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</si>
  <si>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</si>
  <si>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</si>
  <si>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</si>
  <si>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</si>
  <si>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</si>
  <si>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</si>
  <si>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</si>
  <si>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</si>
  <si>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</si>
  <si>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</si>
  <si>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</si>
  <si>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</si>
  <si>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</si>
  <si>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</si>
  <si>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</si>
  <si>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</si>
  <si>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</si>
  <si>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</si>
  <si>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</si>
  <si>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</si>
  <si>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</si>
  <si>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</si>
  <si>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</si>
  <si>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</si>
  <si>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</si>
  <si>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</si>
  <si>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</si>
  <si>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</si>
  <si>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</si>
  <si>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</si>
  <si>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</si>
  <si>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</si>
  <si>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</si>
  <si>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</si>
  <si>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</si>
  <si>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</si>
  <si>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</si>
  <si>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</si>
  <si>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</si>
  <si>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</si>
  <si>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</si>
  <si>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</si>
  <si>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</si>
  <si>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</si>
  <si>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</si>
  <si>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</si>
  <si>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</si>
  <si>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</si>
  <si>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</si>
  <si>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</si>
  <si>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</si>
  <si>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</si>
  <si>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</si>
  <si>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</si>
  <si>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</si>
  <si>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</si>
  <si>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</si>
  <si>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</si>
  <si>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</si>
  <si>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</si>
  <si>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</si>
  <si>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</si>
  <si>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</si>
  <si>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</si>
  <si>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</si>
  <si>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</si>
  <si>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</si>
  <si>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</si>
  <si>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</si>
  <si>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</si>
  <si>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</si>
  <si>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</si>
  <si>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</si>
  <si>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</si>
  <si>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</si>
  <si>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</si>
  <si>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</si>
  <si>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</si>
  <si>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</si>
  <si>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</si>
  <si>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</si>
  <si>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</si>
  <si>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</si>
  <si>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</si>
  <si>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</si>
  <si>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</si>
  <si>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</si>
  <si>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</si>
  <si>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</si>
  <si>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</si>
  <si>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</si>
  <si>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</si>
  <si>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</si>
  <si>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</si>
  <si>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</si>
  <si>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</si>
  <si>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</si>
  <si>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</si>
  <si>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</si>
  <si>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</si>
  <si>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</si>
  <si>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</si>
  <si>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</si>
  <si>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</si>
  <si>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</si>
  <si>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</si>
  <si>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</si>
  <si>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</si>
  <si>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</si>
  <si>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</si>
  <si>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</si>
  <si>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</si>
  <si>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</si>
  <si>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</si>
  <si>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</si>
  <si>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</si>
  <si>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</si>
  <si>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</si>
  <si>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</si>
  <si>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</si>
  <si>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</si>
  <si>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</si>
  <si>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</si>
  <si>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</si>
  <si>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</si>
  <si>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</si>
  <si>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</si>
  <si>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</si>
  <si>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</si>
  <si>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</si>
  <si>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</si>
  <si>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</si>
  <si>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</si>
  <si>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</si>
  <si>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</si>
  <si>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</si>
  <si>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</si>
  <si>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</si>
  <si>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</si>
  <si>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</si>
  <si>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</si>
  <si>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</si>
  <si>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</si>
  <si>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</si>
  <si>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</si>
  <si>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</si>
  <si>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</si>
  <si>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</si>
  <si>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</si>
  <si>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</si>
  <si>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</si>
  <si>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</si>
  <si>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</si>
  <si>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</si>
  <si>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</si>
  <si>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</si>
  <si>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</si>
  <si>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</si>
  <si>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</si>
  <si>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</si>
  <si>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</si>
  <si>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</si>
  <si>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</si>
  <si>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</si>
  <si>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</si>
  <si>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</si>
  <si>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</si>
  <si>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</si>
  <si>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</si>
  <si>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</si>
  <si>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</si>
  <si>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</si>
  <si>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</si>
  <si>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</si>
  <si>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</si>
  <si>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</si>
  <si>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</si>
  <si>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</si>
  <si>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</si>
  <si>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</si>
  <si>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</si>
  <si>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</si>
  <si>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</si>
  <si>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</si>
  <si>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</si>
  <si>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</si>
  <si>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</si>
  <si>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</si>
  <si>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</si>
  <si>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</si>
  <si>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</si>
  <si>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</si>
  <si>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</si>
  <si>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</si>
  <si>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</si>
  <si>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</si>
  <si>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</si>
  <si>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</si>
  <si>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</si>
  <si>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</si>
  <si>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</si>
  <si>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</si>
  <si>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</si>
  <si>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</si>
  <si>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</si>
  <si>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</si>
  <si>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</si>
  <si>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</si>
  <si>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</si>
  <si>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</si>
  <si>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</si>
  <si>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</si>
  <si>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</si>
  <si>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</si>
  <si>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</si>
  <si>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</si>
  <si>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</si>
  <si>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</si>
  <si>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</si>
  <si>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</si>
  <si>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</si>
  <si>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</si>
  <si>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</si>
  <si>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</si>
  <si>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</si>
  <si>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</si>
  <si>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</si>
  <si>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</si>
  <si>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</si>
  <si>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</si>
  <si>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</si>
  <si>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</si>
  <si>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</si>
  <si>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</si>
  <si>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</si>
  <si>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</si>
  <si>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</si>
  <si>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</si>
  <si>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</si>
  <si>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</si>
  <si>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</si>
  <si>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</si>
  <si>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</si>
  <si>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</si>
  <si>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</si>
  <si>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</si>
  <si>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</si>
  <si>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</si>
  <si>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</si>
  <si>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</si>
  <si>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</si>
  <si>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</si>
  <si>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</si>
  <si>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</si>
  <si>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</si>
  <si>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</si>
  <si>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</si>
  <si>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</si>
  <si>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</si>
  <si>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</si>
  <si>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</si>
  <si>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</si>
  <si>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</si>
  <si>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</si>
  <si>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</si>
  <si>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</si>
  <si>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</si>
  <si>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</si>
  <si>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</si>
  <si>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</si>
  <si>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</si>
  <si>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</si>
  <si>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</si>
  <si>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</si>
  <si>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</si>
  <si>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</si>
  <si>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</si>
  <si>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</si>
  <si>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</si>
  <si>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</si>
  <si>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</si>
  <si>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</si>
  <si>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</si>
  <si>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</si>
  <si>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</si>
  <si>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</si>
  <si>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</si>
  <si>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</si>
  <si>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</si>
  <si>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</si>
  <si>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</si>
  <si>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</si>
  <si>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</si>
  <si>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</si>
  <si>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</si>
  <si>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</si>
  <si>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</si>
  <si>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</si>
  <si>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</si>
  <si>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</si>
  <si>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</si>
  <si>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</si>
  <si>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</si>
  <si>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</si>
  <si>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</si>
  <si>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</si>
  <si>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</si>
  <si>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</si>
  <si>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</si>
  <si>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</si>
  <si>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</si>
  <si>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</si>
  <si>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</si>
  <si>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</si>
  <si>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</si>
  <si>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</si>
  <si>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</si>
  <si>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</si>
  <si>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</si>
  <si>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</si>
  <si>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</si>
  <si>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</si>
  <si>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</si>
  <si>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</si>
  <si>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</si>
  <si>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</si>
  <si>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</si>
  <si>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</si>
  <si>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</si>
  <si>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</si>
  <si>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</si>
  <si>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</si>
  <si>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</si>
  <si>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</si>
  <si>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</si>
  <si>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</si>
  <si>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</si>
  <si>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</si>
  <si>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</si>
  <si>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</si>
  <si>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</si>
  <si>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</si>
  <si>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</si>
  <si>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</si>
  <si>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</si>
  <si>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</si>
  <si>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</si>
  <si>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</si>
  <si>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</si>
  <si>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</si>
  <si>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</si>
  <si>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</si>
  <si>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</si>
  <si>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</si>
  <si>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</si>
  <si>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</si>
  <si>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</si>
  <si>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</si>
  <si>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</si>
  <si>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</si>
  <si>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</si>
  <si>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</si>
  <si>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</si>
  <si>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</si>
  <si>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</si>
  <si>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</si>
  <si>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</si>
  <si>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</si>
  <si>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</si>
  <si>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</si>
  <si>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</si>
  <si>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</si>
  <si>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</si>
  <si>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</si>
  <si>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</si>
  <si>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</si>
  <si>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</si>
  <si>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</si>
  <si>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</si>
  <si>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</si>
  <si>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</si>
  <si>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</si>
  <si>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</si>
  <si>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</si>
  <si>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</si>
  <si>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</si>
  <si>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</si>
  <si>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</si>
  <si>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</si>
  <si>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</si>
  <si>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</si>
  <si>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</si>
  <si>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</si>
  <si>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</si>
  <si>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</si>
  <si>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</si>
  <si>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</si>
  <si>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</si>
  <si>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</si>
  <si>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</si>
  <si>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</si>
  <si>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</si>
  <si>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</si>
  <si>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</si>
  <si>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</si>
  <si>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</si>
  <si>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</si>
  <si>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</si>
  <si>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</si>
  <si>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</si>
  <si>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</si>
  <si>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</si>
  <si>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</si>
  <si>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</si>
  <si>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</si>
  <si>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</si>
  <si>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</si>
  <si>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</si>
  <si>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</si>
  <si>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</si>
  <si>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</si>
  <si>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</si>
  <si>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</si>
  <si>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</si>
  <si>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</si>
  <si>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</si>
  <si>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</si>
  <si>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</si>
  <si>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</si>
  <si>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</si>
  <si>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</si>
  <si>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</si>
  <si>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</si>
  <si>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</si>
  <si>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</si>
  <si>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</si>
  <si>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</si>
  <si>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</si>
  <si>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</si>
  <si>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</si>
  <si>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</si>
  <si>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</si>
  <si>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</si>
  <si>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</si>
  <si>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</si>
  <si>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</si>
  <si>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</si>
  <si>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</si>
  <si>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</si>
  <si>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</si>
  <si>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</si>
  <si>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</si>
  <si>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</si>
  <si>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</si>
  <si>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</si>
  <si>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</si>
  <si>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</si>
  <si>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</si>
  <si>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</si>
  <si>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</si>
  <si>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</si>
  <si>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</si>
  <si>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</si>
  <si>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</si>
  <si>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</si>
  <si>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</si>
  <si>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</si>
  <si>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</si>
  <si>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</si>
  <si>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</si>
  <si>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</si>
  <si>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</si>
  <si>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</si>
  <si>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</si>
  <si>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</si>
  <si>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</si>
  <si>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</si>
  <si>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</si>
  <si>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</si>
  <si>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</si>
  <si>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</si>
  <si>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</si>
  <si>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</si>
  <si>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</si>
  <si>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</si>
  <si>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</si>
  <si>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</si>
  <si>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</si>
  <si>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</si>
  <si>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</si>
  <si>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</si>
  <si>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</si>
  <si>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</si>
  <si>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</si>
  <si>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</si>
  <si>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</si>
  <si>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</si>
  <si>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</si>
  <si>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</si>
  <si>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</si>
  <si>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</si>
  <si>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</si>
  <si>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</si>
  <si>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</si>
  <si>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</si>
  <si>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</si>
  <si>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</si>
  <si>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</si>
  <si>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</si>
  <si>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</si>
  <si>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</si>
  <si>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</si>
  <si>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</si>
  <si>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</si>
  <si>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</si>
  <si>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</si>
  <si>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</si>
  <si>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</si>
  <si>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</si>
  <si>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</si>
  <si>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</si>
  <si>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</si>
  <si>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</si>
  <si>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</si>
  <si>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</si>
  <si>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</si>
  <si>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</si>
  <si>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</si>
  <si>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</si>
  <si>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</si>
  <si>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</si>
  <si>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</si>
  <si>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</si>
  <si>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</si>
  <si>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</si>
  <si>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</si>
  <si>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</si>
  <si>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</si>
  <si>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</si>
  <si>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</si>
  <si>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</si>
  <si>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</si>
  <si>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</si>
  <si>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</si>
  <si>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</si>
  <si>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</si>
  <si>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</si>
  <si>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</si>
  <si>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</si>
  <si>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</si>
  <si>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</si>
  <si>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</si>
  <si>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</si>
  <si>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</si>
  <si>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</si>
  <si>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</si>
  <si>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</si>
  <si>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</si>
  <si>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</si>
  <si>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</si>
  <si>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</si>
  <si>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</si>
  <si>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</si>
  <si>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</si>
  <si>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</si>
  <si>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</si>
  <si>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</si>
  <si>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</si>
  <si>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</si>
  <si>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</si>
  <si>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</si>
  <si>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</si>
  <si>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</si>
  <si>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</si>
  <si>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</si>
  <si>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</si>
  <si>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</si>
  <si>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</si>
  <si>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</si>
  <si>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</si>
  <si>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</si>
  <si>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</si>
  <si>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</si>
  <si>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</si>
  <si>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</si>
  <si>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</si>
  <si>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</si>
  <si>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</si>
  <si>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</si>
  <si>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</si>
  <si>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</si>
  <si>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</si>
  <si>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</si>
  <si>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</si>
  <si>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</si>
  <si>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</si>
  <si>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</si>
  <si>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</si>
  <si>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</si>
  <si>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</si>
  <si>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</si>
  <si>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</si>
  <si>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</si>
  <si>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</si>
  <si>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</si>
  <si>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</si>
  <si>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</si>
  <si>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</si>
  <si>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</si>
  <si>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</si>
  <si>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</si>
  <si>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</si>
  <si>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</si>
  <si>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</si>
  <si>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</si>
  <si>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</si>
  <si>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</si>
  <si>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</si>
  <si>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</si>
  <si>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</si>
  <si>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</si>
  <si>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</si>
  <si>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</si>
  <si>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</si>
  <si>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</si>
  <si>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</si>
  <si>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</si>
  <si>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</si>
  <si>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</si>
  <si>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</si>
  <si>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</si>
  <si>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</si>
  <si>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</si>
  <si>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</si>
  <si>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</si>
  <si>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</si>
  <si>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</si>
  <si>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</si>
  <si>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</si>
  <si>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</si>
  <si>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</si>
  <si>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</si>
  <si>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</si>
  <si>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</si>
  <si>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</si>
  <si>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</si>
  <si>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</si>
  <si>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</si>
  <si>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</si>
  <si>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</si>
  <si>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</si>
  <si>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</si>
  <si>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</si>
  <si>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</si>
  <si>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</si>
  <si>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</si>
  <si>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</si>
  <si>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</si>
  <si>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</si>
  <si>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</si>
  <si>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</si>
  <si>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</si>
  <si>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</si>
  <si>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</si>
  <si>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</si>
  <si>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</si>
  <si>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</si>
  <si>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</si>
  <si>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</si>
  <si>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</si>
  <si>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</si>
  <si>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</si>
  <si>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</si>
  <si>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</si>
  <si>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</si>
  <si>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</si>
  <si>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</si>
  <si>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</si>
  <si>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</si>
  <si>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</si>
  <si>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</si>
  <si>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</si>
  <si>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</si>
  <si>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</si>
  <si>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</si>
  <si>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</si>
  <si>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</si>
  <si>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</si>
  <si>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</si>
  <si>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</si>
  <si>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</si>
  <si>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</si>
  <si>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</si>
  <si>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</si>
  <si>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</si>
  <si>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</si>
  <si>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</si>
  <si>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</si>
  <si>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</si>
  <si>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</si>
  <si>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</si>
  <si>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</si>
  <si>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</si>
  <si>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</si>
  <si>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</si>
  <si>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</si>
  <si>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</si>
  <si>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</si>
  <si>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</si>
  <si>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</si>
  <si>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</si>
  <si>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</si>
  <si>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</si>
  <si>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</si>
  <si>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</si>
  <si>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</si>
  <si>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</si>
  <si>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</si>
  <si>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</si>
  <si>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</si>
  <si>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</si>
  <si>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</si>
  <si>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</si>
  <si>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</si>
  <si>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</si>
  <si>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</si>
  <si>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</si>
  <si>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</si>
  <si>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</si>
  <si>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</si>
  <si>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</si>
  <si>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</si>
  <si>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</si>
  <si>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</si>
  <si>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</si>
  <si>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</si>
  <si>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</si>
  <si>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</si>
  <si>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</si>
  <si>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</si>
  <si>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</si>
  <si>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</si>
  <si>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</si>
  <si>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</si>
  <si>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</si>
  <si>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</si>
  <si>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</si>
  <si>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</si>
  <si>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</si>
  <si>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</si>
  <si>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</si>
  <si>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</si>
  <si>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</si>
  <si>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</si>
  <si>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</si>
  <si>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</si>
  <si>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</si>
  <si>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</si>
  <si>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</si>
  <si>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</si>
  <si>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</si>
  <si>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</si>
  <si>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</si>
  <si>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</si>
  <si>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</si>
  <si>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</si>
  <si>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</si>
  <si>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</si>
  <si>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</si>
  <si>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</si>
  <si>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</si>
  <si>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</si>
  <si>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</si>
  <si>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</si>
  <si>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</si>
  <si>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</si>
  <si>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</si>
  <si>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</si>
  <si>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</si>
  <si>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</si>
  <si>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</si>
  <si>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</si>
  <si>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</si>
  <si>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</si>
  <si>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</si>
  <si>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</si>
  <si>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</si>
  <si>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</si>
  <si>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</si>
  <si>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</si>
  <si>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</si>
  <si>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</si>
  <si>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</si>
  <si>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</si>
  <si>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</si>
  <si>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</si>
  <si>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</si>
  <si>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</si>
  <si>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</si>
  <si>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</si>
  <si>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</si>
  <si>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</si>
  <si>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</si>
  <si>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</si>
  <si>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</si>
  <si>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</si>
  <si>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</si>
  <si>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</si>
  <si>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</si>
  <si>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</si>
  <si>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</si>
  <si>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</si>
  <si>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</si>
  <si>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</si>
  <si>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</si>
  <si>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</si>
  <si>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</si>
  <si>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</si>
  <si>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</si>
  <si>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</si>
  <si>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</si>
  <si>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</si>
  <si>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</si>
  <si>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</si>
  <si>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</si>
  <si>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</si>
  <si>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</si>
  <si>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</si>
  <si>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</si>
  <si>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</si>
  <si>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</si>
  <si>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</si>
  <si>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</si>
  <si>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</si>
  <si>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</si>
  <si>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</si>
  <si>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</si>
  <si>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</si>
  <si>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</si>
  <si>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</si>
  <si>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</si>
  <si>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</si>
  <si>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</si>
  <si>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</si>
  <si>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</si>
  <si>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</si>
  <si>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</si>
  <si>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</si>
  <si>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</si>
  <si>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</si>
  <si>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</si>
  <si>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</si>
  <si>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</si>
  <si>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</si>
  <si>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</si>
  <si>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</si>
  <si>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</si>
  <si>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</si>
  <si>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</si>
  <si>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</si>
  <si>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</si>
  <si>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</si>
  <si>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</si>
  <si>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</si>
  <si>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</si>
  <si>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</si>
  <si>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</si>
  <si>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</si>
  <si>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</si>
  <si>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</si>
  <si>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</si>
  <si>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</si>
  <si>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</si>
  <si>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</si>
  <si>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</si>
  <si>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</si>
  <si>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</si>
  <si>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</si>
  <si>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</si>
  <si>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</si>
  <si>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</si>
  <si>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</si>
  <si>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</si>
  <si>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</si>
  <si>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</si>
  <si>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</si>
  <si>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</si>
  <si>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</si>
  <si>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</si>
  <si>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</si>
  <si>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</si>
  <si>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</si>
  <si>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</si>
  <si>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</si>
  <si>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</si>
  <si>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</si>
  <si>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</si>
  <si>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</si>
  <si>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</si>
  <si>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</si>
  <si>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</si>
  <si>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</si>
  <si>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</si>
  <si>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</si>
  <si>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</si>
  <si>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</si>
  <si>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</si>
  <si>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</si>
  <si>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</si>
  <si>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</si>
  <si>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</si>
  <si>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</si>
  <si>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</si>
  <si>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</si>
  <si>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</si>
  <si>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</si>
  <si>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</si>
  <si>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</si>
  <si>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</si>
  <si>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</si>
  <si>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</si>
  <si>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</si>
  <si>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</si>
  <si>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</si>
  <si>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</si>
  <si>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</si>
  <si>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</si>
  <si>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</si>
  <si>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</si>
  <si>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</si>
  <si>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</si>
  <si>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</si>
  <si>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</si>
  <si>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</si>
  <si>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</si>
  <si>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</si>
  <si>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</si>
  <si>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</si>
  <si>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</si>
  <si>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</si>
  <si>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</si>
  <si>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</si>
  <si>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</si>
  <si>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</si>
  <si>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</si>
  <si>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</si>
  <si>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</si>
  <si>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</si>
  <si>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</si>
  <si>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</si>
  <si>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</si>
  <si>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</si>
  <si>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</si>
  <si>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</si>
  <si>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</si>
  <si>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</si>
  <si>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</si>
  <si>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</si>
  <si>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</si>
  <si>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</si>
  <si>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</si>
  <si>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</si>
  <si>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</si>
  <si>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</si>
  <si>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</si>
  <si>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</si>
  <si>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</si>
  <si>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</si>
  <si>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</si>
  <si>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</si>
  <si>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</si>
  <si>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</si>
  <si>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</si>
  <si>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</si>
  <si>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</si>
  <si>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</si>
  <si>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</si>
  <si>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</si>
  <si>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</si>
  <si>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</si>
  <si>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</si>
  <si>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</si>
  <si>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</si>
  <si>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</si>
  <si>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</si>
  <si>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</si>
  <si>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</si>
  <si>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</si>
  <si>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</si>
  <si>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</si>
  <si>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</si>
  <si>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</si>
  <si>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</si>
  <si>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</si>
  <si>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</si>
  <si>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</si>
  <si>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</si>
  <si>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</si>
  <si>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</si>
  <si>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</si>
  <si>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</si>
  <si>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</si>
  <si>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</si>
  <si>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</si>
  <si>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</si>
  <si>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</si>
  <si>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</si>
  <si>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</si>
  <si>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</si>
  <si>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</si>
  <si>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</si>
  <si>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</si>
  <si>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</si>
  <si>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</si>
  <si>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</si>
  <si>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</si>
  <si>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</si>
  <si>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</si>
  <si>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</si>
  <si>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</si>
  <si>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</si>
  <si>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</si>
  <si>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</si>
  <si>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</si>
  <si>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</si>
  <si>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</si>
  <si>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</si>
  <si>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</si>
  <si>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</si>
  <si>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</si>
  <si>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</si>
  <si>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</si>
  <si>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</si>
  <si>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</si>
  <si>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</si>
  <si>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</si>
  <si>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</si>
  <si>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</si>
  <si>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</si>
  <si>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</si>
  <si>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</si>
  <si>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</si>
  <si>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</si>
  <si>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</si>
  <si>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</si>
  <si>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</si>
  <si>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</si>
  <si>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</si>
  <si>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</si>
  <si>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</si>
  <si>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</si>
  <si>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</si>
  <si>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</si>
  <si>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</si>
  <si>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</si>
  <si>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</si>
  <si>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</si>
  <si>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</si>
  <si>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</si>
  <si>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</si>
  <si>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</si>
  <si>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</si>
  <si>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</si>
  <si>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</si>
  <si>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</si>
  <si>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</si>
  <si>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</si>
  <si>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</si>
  <si>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</si>
  <si>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</si>
  <si>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</si>
  <si>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</si>
  <si>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</si>
  <si>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</si>
  <si>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</si>
  <si>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</si>
  <si>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</si>
  <si>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</si>
  <si>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</si>
  <si>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</si>
  <si>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</si>
  <si>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</si>
  <si>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</si>
  <si>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</si>
  <si>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</si>
  <si>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</si>
  <si>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</si>
  <si>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</si>
  <si>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</si>
  <si>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</si>
  <si>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</si>
  <si>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</si>
  <si>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</si>
  <si>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</si>
  <si>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</si>
  <si>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</si>
  <si>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</si>
  <si>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</si>
  <si>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</si>
  <si>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</si>
  <si>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</si>
  <si>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</si>
  <si>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</si>
  <si>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</si>
  <si>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</si>
  <si>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</si>
  <si>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</si>
  <si>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</si>
  <si>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</si>
  <si>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</si>
  <si>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</si>
  <si>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</si>
  <si>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</si>
  <si>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</si>
  <si>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</si>
  <si>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</si>
  <si>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</si>
  <si>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</si>
  <si>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</si>
  <si>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</si>
  <si>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</si>
  <si>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</si>
  <si>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</si>
  <si>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</si>
  <si>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</si>
  <si>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</si>
  <si>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</si>
  <si>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</si>
  <si>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</si>
  <si>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</si>
  <si>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</si>
  <si>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</si>
  <si>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</si>
  <si>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</si>
  <si>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</si>
  <si>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</si>
  <si>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</si>
  <si>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</si>
  <si>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</si>
  <si>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</si>
  <si>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</si>
  <si>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</si>
  <si>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</si>
  <si>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</si>
  <si>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</si>
  <si>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</si>
  <si>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</si>
  <si>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</si>
  <si>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</si>
  <si>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</si>
  <si>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</si>
  <si>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</si>
  <si>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</si>
  <si>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</si>
  <si>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</si>
  <si>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</si>
  <si>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</si>
  <si>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</si>
  <si>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</si>
  <si>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</si>
  <si>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</si>
  <si>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</si>
  <si>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</si>
  <si>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</si>
  <si>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</si>
  <si>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</si>
  <si>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</si>
  <si>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</si>
  <si>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</si>
  <si>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</si>
  <si>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</si>
  <si>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</si>
  <si>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</si>
  <si>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</si>
  <si>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</si>
  <si>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</si>
  <si>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</si>
  <si>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</si>
  <si>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</si>
  <si>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</si>
  <si>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</si>
  <si>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</si>
  <si>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</si>
  <si>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</si>
  <si>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</si>
  <si>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</si>
  <si>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</si>
  <si>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</si>
  <si>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</si>
  <si>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</si>
  <si>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</si>
  <si>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</si>
  <si>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</si>
  <si>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</si>
  <si>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</si>
  <si>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</si>
  <si>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</si>
  <si>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</si>
  <si>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</si>
  <si>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</si>
  <si>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</si>
  <si>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</si>
  <si>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</si>
  <si>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</si>
  <si>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</si>
  <si>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</si>
  <si>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</si>
  <si>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</si>
  <si>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</si>
  <si>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</si>
  <si>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</si>
  <si>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</si>
  <si>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</si>
  <si>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</si>
  <si>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</si>
  <si>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</si>
  <si>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</si>
  <si>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</si>
  <si>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</si>
  <si>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</si>
  <si>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</si>
  <si>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</si>
  <si>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</si>
  <si>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</si>
  <si>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</si>
  <si>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</si>
  <si>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</si>
  <si>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</si>
  <si>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</si>
  <si>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</si>
  <si>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</si>
  <si>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</si>
  <si>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</si>
  <si>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</si>
  <si>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</si>
  <si>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</si>
  <si>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</si>
  <si>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</si>
  <si>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</si>
  <si>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</si>
  <si>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</si>
  <si>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</si>
  <si>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</si>
  <si>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</si>
  <si>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</si>
  <si>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</si>
  <si>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</si>
  <si>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</si>
  <si>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</si>
  <si>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</si>
  <si>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</si>
  <si>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</si>
  <si>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</si>
  <si>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</si>
  <si>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</si>
  <si>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</si>
  <si>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</si>
  <si>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</si>
  <si>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</si>
  <si>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</si>
  <si>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</si>
  <si>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</si>
  <si>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</si>
  <si>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</si>
  <si>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</si>
  <si>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</si>
  <si>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</si>
  <si>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</si>
  <si>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</si>
  <si>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</si>
  <si>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</si>
  <si>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</si>
  <si>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</si>
  <si>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</si>
  <si>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</si>
  <si>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</si>
  <si>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</si>
  <si>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</si>
  <si>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</si>
  <si>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</si>
  <si>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</si>
  <si>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</si>
  <si>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</si>
  <si>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</si>
  <si>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</si>
  <si>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</si>
  <si>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</si>
  <si>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</si>
  <si>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</si>
  <si>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</si>
  <si>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</si>
  <si>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</si>
  <si>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</si>
  <si>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</si>
  <si>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</si>
  <si>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</si>
  <si>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</si>
  <si>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</si>
  <si>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</si>
  <si>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</si>
  <si>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</si>
  <si>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</si>
  <si>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</si>
  <si>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</si>
  <si>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</si>
  <si>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</si>
  <si>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</si>
  <si>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</si>
  <si>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</si>
  <si>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</si>
  <si>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</si>
  <si>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</si>
  <si>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</si>
  <si>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</si>
  <si>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</si>
  <si>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</si>
  <si>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</si>
  <si>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</si>
  <si>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</si>
  <si>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</si>
  <si>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</si>
  <si>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</si>
  <si>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</si>
  <si>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</si>
  <si>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</si>
  <si>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</si>
  <si>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</si>
  <si>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</si>
  <si>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</si>
  <si>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</si>
  <si>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</si>
  <si>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</si>
  <si>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</si>
  <si>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</si>
  <si>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</si>
  <si>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</si>
  <si>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</si>
  <si>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</si>
  <si>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</si>
  <si>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</si>
  <si>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</si>
  <si>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</si>
  <si>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</si>
  <si>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</si>
  <si>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</si>
  <si>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</si>
  <si>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</si>
  <si>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</si>
  <si>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</si>
  <si>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</si>
  <si>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</si>
  <si>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</si>
  <si>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</si>
  <si>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</si>
  <si>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</si>
  <si>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</si>
  <si>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</si>
  <si>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</si>
  <si>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</si>
  <si>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</si>
  <si>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</si>
  <si>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</si>
  <si>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</si>
  <si>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</si>
  <si>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</si>
  <si>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</si>
  <si>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</si>
  <si>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</si>
  <si>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</si>
  <si>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</si>
  <si>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</si>
  <si>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</si>
  <si>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</si>
  <si>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</si>
  <si>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</si>
  <si>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</si>
  <si>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</si>
  <si>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</si>
  <si>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</si>
  <si>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</si>
  <si>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</si>
  <si>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</si>
  <si>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</si>
  <si>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</si>
  <si>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</si>
  <si>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</si>
  <si>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</si>
  <si>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</si>
  <si>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</si>
  <si>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</si>
  <si>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</si>
  <si>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</si>
  <si>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</si>
  <si>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</si>
  <si>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</si>
  <si>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</si>
  <si>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</si>
  <si>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</si>
  <si>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</si>
  <si>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</si>
  <si>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</si>
  <si>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</si>
  <si>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</si>
  <si>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</si>
  <si>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</si>
  <si>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</si>
  <si>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</si>
  <si>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</si>
  <si>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</si>
  <si>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</si>
  <si>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</si>
  <si>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</si>
  <si>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</si>
  <si>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</si>
  <si>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</si>
  <si>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</si>
  <si>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</si>
  <si>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</si>
  <si>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</si>
  <si>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</si>
  <si>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</si>
  <si>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</si>
  <si>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</si>
  <si>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</si>
  <si>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</si>
  <si>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</si>
  <si>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</si>
  <si>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</si>
  <si>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</si>
  <si>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</si>
  <si>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</si>
  <si>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</si>
  <si>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</si>
  <si>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</si>
  <si>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</si>
  <si>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</si>
  <si>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</si>
  <si>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</si>
  <si>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</si>
  <si>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</si>
  <si>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</si>
  <si>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</si>
  <si>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</si>
  <si>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</si>
  <si>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</si>
  <si>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</si>
  <si>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</si>
  <si>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</si>
  <si>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</si>
  <si>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</si>
  <si>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</si>
  <si>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</si>
  <si>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</si>
  <si>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</si>
  <si>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</si>
  <si>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</si>
  <si>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</si>
  <si>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</si>
  <si>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</si>
  <si>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</si>
  <si>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</si>
  <si>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</si>
  <si>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</si>
  <si>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</si>
  <si>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</si>
  <si>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</si>
  <si>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</si>
  <si>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</si>
  <si>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</si>
  <si>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</si>
  <si>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</si>
  <si>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</si>
  <si>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</si>
  <si>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</si>
  <si>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</si>
  <si>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</si>
  <si>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</si>
  <si>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</si>
  <si>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</si>
  <si>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</si>
  <si>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</si>
  <si>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</si>
  <si>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</si>
  <si>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</si>
  <si>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</si>
  <si>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</si>
  <si>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</si>
  <si>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</si>
  <si>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</si>
  <si>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</si>
  <si>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</si>
  <si>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</si>
  <si>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</si>
  <si>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</si>
  <si>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</si>
  <si>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</si>
  <si>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</si>
  <si>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</si>
  <si>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</si>
  <si>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</si>
  <si>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</si>
  <si>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</si>
  <si>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</si>
  <si>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</si>
  <si>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</si>
  <si>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</si>
  <si>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</si>
  <si>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</si>
  <si>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</si>
  <si>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</si>
  <si>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</si>
  <si>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</si>
  <si>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</si>
  <si>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</si>
  <si>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</si>
  <si>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</si>
  <si>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</si>
  <si>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</si>
  <si>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</si>
  <si>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</si>
  <si>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</si>
  <si>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</si>
  <si>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</si>
  <si>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</si>
  <si>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</si>
  <si>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</si>
  <si>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</si>
  <si>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</si>
  <si>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</si>
  <si>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</si>
  <si>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</si>
  <si>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</si>
  <si>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</si>
  <si>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</si>
  <si>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</si>
  <si>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</si>
  <si>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</si>
  <si>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</si>
  <si>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</si>
  <si>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</si>
  <si>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</si>
  <si>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</si>
  <si>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</si>
  <si>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</si>
  <si>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</si>
  <si>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</si>
  <si>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</si>
  <si>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</si>
  <si>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</si>
  <si>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</si>
  <si>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</si>
  <si>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</si>
  <si>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</si>
  <si>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</si>
  <si>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</si>
  <si>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</si>
  <si>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</si>
  <si>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</si>
  <si>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</si>
  <si>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</si>
  <si>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</si>
  <si>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</si>
  <si>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</si>
  <si>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</si>
  <si>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</si>
  <si>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</si>
  <si>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</si>
  <si>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</si>
  <si>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</si>
  <si>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</si>
  <si>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</si>
  <si>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</si>
  <si>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</si>
  <si>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</si>
  <si>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</si>
  <si>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</si>
  <si>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</si>
  <si>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</si>
  <si>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</si>
  <si>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</si>
  <si>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</si>
  <si>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</si>
  <si>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</si>
  <si>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</si>
  <si>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</si>
  <si>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</si>
  <si>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</si>
  <si>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</si>
  <si>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</si>
  <si>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</si>
  <si>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</si>
  <si>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</si>
  <si>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</si>
  <si>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</si>
  <si>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</si>
  <si>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</si>
  <si>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</si>
  <si>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</si>
  <si>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</si>
  <si>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</si>
  <si>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</si>
  <si>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</si>
  <si>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</si>
  <si>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</si>
  <si>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</si>
  <si>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</si>
  <si>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</si>
  <si>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</si>
  <si>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</si>
  <si>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</si>
  <si>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</si>
  <si>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</si>
  <si>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</si>
  <si>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</si>
  <si>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</si>
  <si>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</si>
  <si>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</si>
  <si>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</si>
  <si>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</si>
  <si>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</si>
  <si>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</si>
  <si>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</si>
  <si>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</si>
  <si>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</si>
  <si>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</si>
  <si>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</si>
  <si>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</si>
  <si>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</si>
  <si>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</si>
  <si>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</si>
  <si>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</si>
  <si>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</si>
  <si>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</si>
  <si>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</si>
  <si>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</si>
  <si>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</si>
  <si>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</si>
  <si>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</si>
  <si>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</si>
  <si>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</si>
  <si>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</si>
  <si>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</si>
  <si>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</si>
  <si>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</si>
  <si>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</si>
  <si>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</si>
  <si>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</si>
  <si>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</si>
  <si>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</si>
  <si>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</si>
  <si>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</si>
  <si>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</si>
  <si>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</si>
  <si>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</si>
  <si>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</si>
  <si>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</si>
  <si>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</si>
  <si>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</si>
  <si>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</si>
  <si>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</si>
  <si>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</si>
  <si>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</si>
  <si>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</si>
  <si>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</si>
  <si>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</si>
  <si>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</si>
  <si>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</si>
  <si>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</si>
  <si>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</si>
  <si>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</si>
  <si>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</si>
  <si>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</si>
  <si>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</si>
  <si>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</si>
  <si>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</si>
  <si>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</si>
  <si>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</si>
  <si>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</si>
  <si>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</si>
  <si>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</si>
  <si>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</si>
  <si>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</si>
  <si>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</si>
  <si>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</si>
  <si>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</si>
  <si>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</si>
  <si>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</si>
  <si>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</si>
  <si>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</si>
  <si>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</si>
  <si>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</si>
  <si>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</si>
  <si>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</si>
  <si>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</si>
  <si>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</si>
  <si>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</si>
  <si>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</si>
  <si>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</si>
  <si>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</si>
  <si>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</si>
  <si>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</si>
  <si>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</si>
  <si>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</si>
  <si>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</si>
  <si>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</si>
  <si>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</si>
  <si>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</si>
  <si>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</si>
  <si>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</si>
  <si>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</si>
  <si>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</si>
  <si>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</si>
  <si>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</si>
  <si>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</si>
  <si>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</si>
  <si>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</si>
  <si>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</si>
  <si>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</si>
  <si>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</si>
  <si>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</si>
  <si>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</si>
  <si>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</si>
  <si>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</si>
  <si>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</si>
  <si>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</si>
  <si>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</si>
  <si>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</si>
  <si>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</si>
  <si>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</si>
  <si>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</si>
  <si>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</si>
  <si>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</si>
  <si>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</si>
  <si>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</si>
  <si>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</si>
  <si>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</si>
  <si>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</si>
  <si>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</si>
  <si>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</si>
  <si>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</si>
  <si>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</si>
  <si>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</si>
  <si>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</si>
  <si>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</si>
  <si>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</si>
  <si>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</si>
  <si>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</si>
  <si>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</si>
  <si>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</si>
  <si>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</si>
  <si>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</si>
  <si>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</si>
  <si>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</si>
  <si>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</si>
  <si>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</si>
  <si>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</si>
  <si>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</si>
  <si>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</si>
  <si>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</si>
  <si>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</si>
  <si>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</si>
  <si>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</si>
  <si>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</si>
  <si>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</si>
  <si>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</si>
  <si>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</si>
  <si>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</si>
  <si>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</si>
  <si>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</si>
  <si>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</si>
  <si>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</si>
  <si>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</si>
  <si>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</si>
  <si>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</si>
  <si>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</si>
  <si>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</si>
  <si>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</si>
  <si>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</si>
  <si>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</si>
  <si>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</si>
  <si>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</si>
  <si>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</si>
  <si>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</si>
  <si>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</si>
  <si>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</si>
  <si>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</si>
  <si>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</si>
  <si>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</si>
  <si>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</si>
  <si>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</si>
  <si>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</si>
  <si>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</si>
  <si>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</si>
  <si>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</si>
  <si>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</si>
  <si>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</si>
  <si>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</si>
  <si>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</si>
  <si>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</si>
  <si>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</si>
  <si>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</si>
  <si>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</si>
  <si>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</si>
  <si>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</si>
  <si>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</si>
  <si>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</si>
  <si>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</si>
  <si>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</si>
  <si>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</si>
  <si>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</si>
  <si>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</si>
  <si>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</si>
  <si>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</si>
  <si>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</si>
  <si>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</si>
  <si>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</si>
  <si>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</si>
  <si>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</si>
  <si>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</si>
  <si>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</si>
  <si>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</si>
  <si>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</si>
  <si>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</si>
  <si>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</si>
  <si>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</si>
  <si>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</si>
  <si>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</si>
  <si>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</si>
  <si>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</si>
  <si>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</si>
  <si>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</si>
  <si>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</si>
  <si>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</si>
  <si>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</si>
  <si>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</si>
  <si>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</si>
  <si>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</si>
  <si>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</si>
  <si>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</si>
  <si>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</si>
  <si>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</si>
  <si>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</si>
  <si>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</si>
  <si>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</si>
  <si>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</si>
  <si>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</si>
  <si>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</si>
  <si>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</si>
  <si>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</si>
  <si>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</si>
  <si>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</si>
  <si>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</si>
  <si>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</si>
  <si>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</si>
  <si>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</si>
  <si>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</si>
  <si>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</si>
  <si>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</si>
  <si>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</si>
  <si>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</si>
  <si>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</si>
  <si>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</si>
  <si>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</si>
  <si>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</si>
  <si>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</si>
  <si>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</si>
  <si>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</si>
  <si>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</si>
  <si>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</si>
  <si>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</si>
  <si>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</si>
  <si>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</si>
  <si>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</si>
  <si>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</si>
  <si>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</si>
  <si>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</si>
  <si>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</si>
  <si>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</si>
  <si>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</si>
  <si>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</si>
  <si>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</si>
  <si>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</si>
  <si>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</si>
  <si>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</si>
  <si>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</si>
  <si>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</si>
  <si>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</si>
  <si>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</si>
  <si>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</si>
  <si>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</si>
  <si>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</si>
  <si>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</si>
  <si>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</si>
  <si>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</si>
  <si>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</si>
  <si>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</si>
  <si>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</si>
  <si>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</si>
  <si>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</si>
  <si>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</si>
  <si>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</si>
  <si>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</si>
  <si>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</si>
  <si>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</si>
  <si>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</si>
  <si>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</si>
  <si>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</si>
  <si>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</si>
  <si>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</si>
  <si>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</si>
  <si>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</si>
  <si>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</si>
  <si>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</si>
  <si>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</si>
  <si>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</si>
  <si>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</si>
  <si>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</si>
  <si>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</si>
  <si>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</si>
  <si>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</si>
  <si>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</si>
  <si>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</si>
  <si>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</si>
  <si>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</si>
  <si>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</si>
  <si>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</si>
  <si>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</si>
  <si>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</si>
  <si>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</si>
  <si>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</si>
  <si>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</si>
  <si>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</si>
  <si>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</si>
  <si>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</si>
  <si>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</si>
  <si>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</si>
  <si>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</si>
  <si>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</si>
  <si>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</si>
  <si>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</si>
  <si>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</si>
  <si>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</si>
  <si>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</si>
  <si>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</si>
  <si>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</si>
  <si>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</si>
  <si>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</si>
  <si>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</si>
  <si>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</si>
  <si>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</si>
  <si>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</si>
  <si>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</si>
  <si>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</si>
  <si>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</si>
  <si>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</si>
  <si>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</si>
  <si>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</si>
  <si>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</si>
  <si>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</si>
  <si>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</si>
  <si>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</si>
  <si>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</si>
  <si>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</si>
  <si>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</si>
  <si>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</si>
  <si>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</si>
  <si>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</si>
  <si>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</si>
  <si>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</si>
  <si>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</si>
  <si>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</si>
  <si>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</si>
  <si>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</si>
  <si>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</si>
  <si>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</si>
  <si>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</si>
  <si>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</si>
  <si>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</si>
  <si>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</si>
  <si>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</si>
  <si>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</si>
  <si>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</si>
  <si>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</si>
  <si>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</si>
  <si>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</si>
  <si>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</si>
  <si>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</si>
  <si>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</si>
  <si>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</si>
  <si>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</si>
  <si>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</si>
  <si>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</si>
  <si>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</si>
  <si>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</si>
  <si>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</si>
  <si>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</si>
  <si>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</si>
  <si>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</si>
  <si>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</si>
  <si>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</si>
  <si>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</si>
  <si>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</si>
  <si>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</si>
  <si>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</si>
  <si>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</si>
  <si>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</si>
  <si>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</si>
  <si>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</si>
  <si>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</si>
  <si>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</si>
  <si>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</si>
  <si>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</si>
  <si>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</si>
  <si>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</si>
  <si>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</si>
  <si>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</si>
  <si>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</si>
  <si>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</si>
  <si>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</si>
  <si>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</si>
  <si>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</si>
  <si>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</si>
  <si>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</si>
  <si>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</si>
  <si>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</si>
  <si>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</si>
  <si>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</si>
  <si>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</si>
  <si>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</si>
  <si>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</si>
  <si>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</si>
  <si>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</si>
  <si>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</si>
  <si>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</si>
  <si>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</si>
  <si>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</si>
  <si>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</si>
  <si>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</si>
  <si>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</si>
  <si>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</si>
  <si>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</si>
  <si>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</si>
  <si>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</si>
  <si>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</si>
  <si>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</si>
  <si>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</si>
  <si>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</si>
  <si>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</si>
  <si>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</si>
  <si>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</si>
  <si>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</si>
  <si>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</si>
  <si>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</si>
  <si>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</si>
  <si>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</si>
  <si>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</si>
  <si>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</si>
  <si>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</si>
  <si>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</si>
  <si>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</si>
  <si>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</si>
  <si>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</si>
  <si>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</si>
  <si>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</si>
  <si>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</si>
  <si>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</si>
  <si>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</si>
  <si>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</si>
  <si>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</si>
  <si>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</si>
  <si>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</si>
  <si>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</si>
  <si>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</si>
  <si>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</si>
  <si>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</si>
  <si>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</si>
  <si>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</si>
  <si>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</si>
  <si>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</si>
  <si>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</si>
  <si>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</si>
  <si>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</si>
  <si>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</si>
  <si>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</si>
  <si>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</si>
  <si>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</si>
  <si>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</si>
  <si>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</si>
  <si>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</si>
  <si>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</si>
  <si>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</si>
  <si>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</si>
  <si>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</si>
  <si>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</si>
  <si>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</si>
  <si>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</si>
  <si>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</si>
  <si>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</si>
  <si>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</si>
  <si>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</si>
  <si>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</si>
  <si>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</si>
  <si>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</si>
  <si>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</si>
  <si>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</si>
  <si>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</si>
  <si>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</si>
  <si>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</si>
  <si>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</si>
  <si>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</si>
  <si>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</si>
  <si>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</si>
  <si>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</si>
  <si>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</si>
  <si>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</si>
  <si>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</si>
  <si>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</si>
  <si>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</si>
  <si>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</si>
  <si>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</si>
  <si>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</si>
  <si>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</si>
  <si>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</si>
  <si>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</si>
  <si>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</si>
  <si>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</si>
  <si>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</si>
  <si>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</si>
  <si>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</si>
  <si>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</si>
  <si>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</si>
  <si>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</si>
  <si>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</si>
  <si>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</si>
  <si>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</si>
  <si>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</si>
  <si>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</si>
  <si>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</si>
  <si>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</si>
  <si>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</si>
  <si>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</si>
  <si>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</si>
  <si>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</si>
  <si>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</si>
  <si>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</si>
  <si>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</si>
  <si>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</si>
  <si>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</si>
  <si>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</si>
  <si>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</si>
  <si>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</si>
  <si>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</si>
  <si>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</si>
  <si>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</si>
  <si>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</si>
  <si>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</si>
  <si>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</si>
  <si>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</si>
  <si>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</si>
  <si>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</si>
  <si>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</si>
  <si>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</si>
  <si>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</si>
  <si>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</si>
  <si>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</si>
  <si>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</si>
  <si>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</si>
  <si>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</si>
  <si>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</si>
  <si>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</si>
  <si>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</si>
  <si>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</si>
  <si>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</si>
  <si>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</si>
  <si>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</si>
  <si>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</si>
  <si>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</si>
  <si>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</si>
  <si>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</si>
  <si>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</si>
  <si>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</si>
  <si>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</si>
  <si>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</si>
  <si>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</si>
  <si>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</si>
  <si>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</si>
  <si>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</si>
  <si>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</si>
  <si>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</si>
  <si>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</si>
  <si>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</si>
  <si>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</si>
  <si>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</si>
  <si>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</si>
  <si>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</si>
  <si>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</si>
  <si>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</si>
  <si>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</si>
  <si>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</si>
  <si>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</si>
  <si>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</si>
  <si>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</si>
  <si>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</si>
  <si>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</si>
  <si>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</si>
  <si>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</si>
  <si>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</si>
  <si>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</si>
  <si>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</si>
  <si>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</si>
  <si>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</si>
  <si>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</si>
  <si>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</si>
  <si>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</si>
  <si>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</si>
  <si>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</si>
  <si>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</si>
  <si>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</si>
  <si>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</si>
  <si>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</si>
  <si>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</si>
  <si>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</si>
  <si>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</si>
  <si>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</si>
  <si>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</si>
  <si>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</si>
  <si>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</si>
  <si>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</si>
  <si>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</si>
  <si>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</si>
  <si>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</si>
  <si>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</si>
  <si>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</si>
  <si>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</si>
  <si>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</si>
  <si>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</si>
  <si>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</si>
  <si>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</si>
  <si>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</si>
  <si>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</si>
  <si>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</si>
  <si>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</si>
  <si>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</si>
  <si>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</si>
  <si>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</si>
  <si>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</si>
  <si>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</si>
  <si>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</si>
  <si>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</si>
  <si>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</si>
  <si>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</si>
  <si>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</si>
  <si>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</si>
  <si>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</si>
  <si>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</si>
  <si>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</si>
  <si>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</si>
  <si>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</si>
  <si>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</si>
  <si>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</si>
  <si>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</si>
  <si>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</si>
  <si>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</si>
  <si>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</si>
  <si>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</si>
  <si>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</si>
  <si>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</si>
  <si>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</si>
  <si>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</si>
  <si>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</si>
  <si>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</si>
  <si>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</si>
  <si>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</si>
  <si>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</si>
  <si>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</si>
  <si>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</si>
  <si>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</si>
  <si>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</si>
  <si>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</si>
  <si>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</si>
  <si>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</si>
  <si>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</si>
  <si>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</si>
  <si>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</si>
  <si>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</si>
  <si>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</si>
  <si>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</si>
  <si>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</si>
  <si>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</si>
  <si>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</si>
  <si>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</si>
  <si>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</si>
  <si>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</si>
  <si>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</si>
  <si>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</si>
  <si>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</si>
  <si>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</si>
  <si>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</si>
  <si>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</si>
  <si>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</si>
  <si>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</si>
  <si>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</si>
  <si>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</si>
  <si>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</si>
  <si>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</si>
  <si>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</si>
  <si>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</si>
  <si>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</si>
  <si>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</si>
  <si>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</si>
  <si>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</si>
  <si>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</si>
  <si>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</si>
  <si>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</si>
  <si>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</si>
  <si>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</si>
  <si>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</si>
  <si>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</si>
  <si>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</si>
  <si>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</si>
  <si>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</si>
  <si>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</si>
  <si>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</si>
  <si>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</si>
  <si>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</si>
  <si>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</si>
  <si>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</si>
  <si>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</si>
  <si>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</si>
  <si>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</si>
  <si>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</si>
  <si>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</si>
  <si>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</si>
  <si>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</si>
  <si>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</si>
  <si>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</si>
  <si>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</si>
  <si>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</si>
  <si>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</si>
  <si>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</si>
  <si>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</si>
  <si>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</si>
  <si>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</si>
  <si>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</si>
  <si>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</si>
  <si>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</si>
  <si>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</si>
  <si>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</si>
  <si>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</si>
  <si>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</si>
  <si>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</si>
  <si>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</si>
  <si>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</si>
  <si>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</si>
  <si>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</si>
  <si>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</si>
  <si>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</si>
  <si>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</si>
  <si>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</si>
  <si>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</si>
  <si>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</si>
  <si>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</si>
  <si>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</si>
  <si>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</si>
  <si>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</si>
  <si>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</si>
  <si>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</si>
  <si>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</si>
  <si>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</si>
  <si>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</si>
  <si>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</si>
  <si>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</si>
  <si>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</si>
  <si>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</si>
  <si>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</si>
  <si>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</si>
  <si>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</si>
  <si>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</si>
  <si>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</si>
  <si>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</si>
  <si>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</si>
  <si>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</si>
  <si>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</si>
  <si>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</si>
  <si>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</si>
  <si>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</si>
  <si>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</si>
  <si>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</si>
  <si>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</si>
  <si>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</si>
  <si>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</si>
  <si>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</si>
  <si>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</si>
  <si>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</si>
  <si>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</si>
  <si>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</si>
  <si>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</si>
  <si>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</si>
  <si>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</si>
  <si>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</si>
  <si>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</si>
  <si>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</si>
  <si>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</si>
  <si>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</si>
  <si>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</si>
  <si>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</si>
  <si>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</si>
  <si>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</si>
  <si>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</si>
  <si>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</si>
  <si>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</si>
  <si>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</si>
  <si>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</si>
  <si>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</si>
  <si>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</si>
  <si>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</si>
  <si>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</si>
  <si>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</si>
  <si>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</si>
  <si>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</si>
  <si>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</si>
  <si>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</si>
  <si>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</si>
  <si>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</si>
  <si>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</si>
  <si>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</si>
  <si>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</si>
  <si>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</si>
  <si>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</si>
  <si>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</si>
  <si>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</si>
  <si>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</si>
  <si>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</si>
  <si>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</si>
  <si>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</si>
  <si>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</si>
  <si>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</si>
  <si>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</si>
  <si>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</si>
  <si>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</si>
  <si>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</si>
  <si>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</si>
  <si>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</si>
  <si>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</si>
  <si>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</si>
  <si>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</si>
  <si>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</si>
  <si>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</si>
  <si>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</si>
  <si>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</si>
  <si>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</si>
  <si>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</si>
  <si>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</si>
  <si>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</si>
  <si>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</si>
  <si>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</si>
  <si>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</si>
  <si>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</si>
  <si>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</si>
  <si>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</si>
  <si>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</si>
  <si>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</si>
  <si>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</si>
  <si>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</si>
  <si>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</si>
  <si>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</si>
  <si>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</si>
  <si>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</si>
  <si>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</si>
  <si>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</si>
  <si>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</si>
  <si>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</si>
  <si>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</si>
  <si>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</si>
  <si>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</si>
  <si>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</si>
  <si>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</si>
  <si>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</si>
  <si>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</si>
  <si>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</si>
  <si>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</si>
  <si>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</si>
  <si>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</si>
  <si>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</si>
  <si>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</si>
  <si>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</si>
  <si>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</si>
  <si>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</si>
  <si>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</si>
  <si>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</si>
  <si>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</si>
  <si>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</si>
  <si>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</si>
  <si>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</si>
  <si>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</si>
  <si>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</si>
  <si>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</si>
  <si>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</si>
  <si>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</si>
  <si>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</si>
  <si>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</si>
  <si>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</si>
  <si>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</si>
  <si>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</si>
  <si>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</si>
  <si>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</si>
  <si>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</si>
  <si>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</si>
  <si>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</si>
  <si>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</si>
  <si>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</si>
  <si>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</si>
  <si>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</si>
  <si>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</si>
  <si>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</si>
  <si>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</si>
  <si>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</si>
  <si>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</si>
  <si>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</si>
  <si>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</si>
  <si>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</si>
  <si>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</si>
  <si>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</si>
  <si>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</si>
  <si>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</si>
  <si>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</si>
  <si>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</si>
  <si>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</si>
  <si>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</si>
  <si>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</si>
  <si>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</si>
  <si>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</si>
  <si>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</si>
  <si>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</si>
  <si>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</si>
  <si>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</si>
  <si>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</si>
  <si>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</si>
  <si>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</si>
  <si>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</si>
  <si>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</si>
  <si>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</si>
  <si>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</si>
  <si>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</si>
  <si>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</si>
  <si>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</si>
  <si>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</si>
  <si>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</si>
  <si>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</si>
  <si>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</si>
  <si>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</si>
  <si>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</si>
  <si>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</si>
  <si>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</si>
  <si>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</si>
  <si>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</si>
  <si>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</si>
  <si>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</si>
  <si>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</si>
  <si>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</si>
  <si>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</si>
  <si>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</si>
  <si>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</si>
  <si>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</si>
  <si>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</si>
  <si>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</si>
  <si>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</si>
  <si>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</si>
  <si>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</si>
  <si>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</si>
  <si>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</si>
  <si>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</si>
  <si>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</si>
  <si>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</si>
  <si>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</si>
  <si>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</si>
  <si>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</si>
  <si>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</si>
  <si>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</si>
  <si>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</si>
  <si>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</si>
  <si>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</si>
  <si>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</si>
  <si>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</si>
  <si>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</si>
  <si>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</si>
  <si>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</si>
  <si>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</si>
  <si>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</si>
  <si>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</si>
  <si>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</si>
  <si>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</si>
  <si>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</si>
  <si>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</si>
  <si>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</si>
  <si>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</si>
  <si>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</si>
  <si>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</si>
  <si>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</si>
  <si>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</si>
  <si>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</si>
  <si>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</si>
  <si>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</si>
  <si>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</si>
  <si>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</si>
  <si>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</si>
  <si>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</si>
  <si>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</si>
  <si>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</si>
  <si>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</si>
  <si>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</si>
  <si>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</si>
  <si>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</si>
  <si>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</si>
  <si>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</si>
  <si>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</si>
  <si>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</si>
  <si>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</si>
  <si>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</si>
  <si>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</si>
  <si>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</si>
  <si>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</si>
  <si>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</si>
  <si>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</si>
  <si>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</si>
  <si>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</si>
  <si>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</si>
  <si>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</si>
  <si>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</si>
  <si>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</si>
  <si>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</si>
  <si>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</si>
  <si>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</si>
  <si>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</si>
  <si>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</si>
  <si>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</si>
  <si>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</si>
  <si>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</si>
  <si>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</si>
  <si>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</si>
  <si>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</si>
  <si>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</si>
  <si>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</si>
  <si>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</si>
  <si>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</si>
  <si>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</si>
  <si>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</si>
  <si>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</si>
  <si>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</si>
  <si>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</si>
  <si>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</si>
  <si>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</si>
  <si>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</si>
  <si>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</si>
  <si>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</si>
  <si>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</si>
  <si>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</si>
  <si>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</si>
  <si>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</si>
  <si>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</si>
  <si>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</si>
  <si>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</si>
  <si>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</si>
  <si>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</si>
  <si>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</si>
  <si>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</si>
  <si>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</si>
  <si>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</si>
  <si>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</si>
  <si>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</si>
  <si>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</si>
  <si>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</si>
  <si>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</si>
  <si>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</si>
  <si>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</si>
  <si>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</si>
  <si>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</si>
  <si>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</si>
  <si>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</si>
  <si>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</si>
  <si>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</si>
  <si>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</si>
  <si>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</si>
  <si>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</si>
  <si>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</si>
  <si>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</si>
  <si>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</si>
  <si>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</si>
  <si>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</si>
  <si>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</si>
  <si>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</si>
  <si>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</si>
  <si>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</si>
  <si>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</si>
  <si>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</si>
  <si>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</si>
  <si>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</si>
  <si>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</si>
  <si>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</si>
  <si>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</si>
  <si>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</si>
  <si>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</si>
  <si>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</si>
  <si>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</si>
  <si>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</si>
  <si>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</si>
  <si>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</si>
  <si>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</si>
  <si>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</si>
  <si>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</si>
  <si>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</si>
  <si>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</si>
  <si>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</si>
  <si>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</si>
  <si>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</si>
  <si>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</si>
  <si>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</si>
  <si>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</si>
  <si>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</si>
  <si>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</si>
  <si>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</si>
  <si>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</si>
  <si>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</si>
  <si>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</si>
  <si>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</si>
  <si>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</si>
  <si>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</si>
  <si>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</si>
  <si>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</si>
  <si>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</si>
  <si>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</si>
  <si>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</si>
  <si>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</si>
  <si>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</si>
  <si>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</si>
  <si>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</si>
  <si>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</si>
  <si>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</si>
  <si>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</si>
  <si>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</si>
  <si>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</si>
  <si>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</si>
  <si>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</si>
  <si>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</si>
  <si>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</si>
  <si>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</si>
  <si>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</si>
  <si>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</si>
  <si>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</si>
  <si>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</si>
  <si>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</si>
  <si>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</si>
  <si>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</si>
  <si>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</si>
  <si>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</si>
  <si>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</si>
  <si>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</si>
  <si>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</si>
  <si>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</si>
  <si>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</si>
  <si>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</si>
  <si>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</si>
  <si>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</si>
  <si>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</si>
  <si>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</si>
  <si>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</si>
  <si>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</si>
  <si>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</si>
  <si>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</si>
  <si>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</si>
  <si>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</si>
  <si>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</si>
  <si>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</si>
  <si>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</si>
  <si>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</si>
  <si>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</si>
  <si>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</si>
  <si>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</si>
  <si>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</si>
  <si>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</si>
  <si>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</si>
  <si>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</si>
  <si>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</si>
  <si>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</si>
  <si>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</si>
  <si>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</si>
  <si>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</si>
  <si>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</si>
  <si>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</si>
  <si>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</si>
  <si>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</si>
  <si>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</si>
  <si>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</si>
  <si>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</si>
  <si>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</si>
  <si>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</si>
  <si>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</si>
  <si>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</si>
  <si>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</si>
  <si>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</si>
  <si>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</si>
  <si>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</si>
  <si>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</si>
  <si>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</si>
  <si>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</si>
  <si>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</si>
  <si>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</si>
  <si>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</si>
  <si>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</si>
  <si>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</si>
  <si>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</si>
  <si>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</si>
  <si>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</si>
  <si>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</si>
  <si>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</si>
  <si>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</si>
  <si>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</si>
  <si>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</si>
  <si>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</si>
  <si>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</si>
  <si>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</si>
  <si>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</si>
  <si>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</si>
  <si>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</si>
  <si>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</si>
  <si>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</si>
  <si>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</si>
  <si>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</si>
  <si>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</si>
  <si>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</si>
  <si>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</si>
  <si>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</si>
  <si>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</si>
  <si>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</si>
  <si>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</si>
  <si>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</si>
  <si>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</si>
  <si>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</si>
  <si>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</si>
  <si>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</si>
  <si>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</si>
  <si>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</si>
  <si>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</si>
  <si>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</si>
  <si>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</si>
  <si>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</si>
  <si>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</si>
  <si>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</si>
  <si>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</si>
  <si>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</si>
  <si>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</si>
  <si>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</si>
  <si>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</si>
  <si>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</si>
  <si>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</si>
  <si>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</si>
  <si>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</si>
  <si>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</si>
  <si>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</si>
  <si>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</si>
  <si>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</si>
  <si>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</si>
  <si>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</si>
  <si>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</si>
  <si>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</si>
  <si>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</si>
  <si>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</si>
  <si>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</si>
  <si>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</si>
  <si>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</si>
  <si>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</si>
  <si>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</si>
  <si>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</si>
  <si>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</si>
  <si>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</si>
  <si>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</si>
  <si>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</si>
  <si>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</si>
  <si>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</si>
  <si>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</si>
  <si>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</si>
  <si>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</si>
  <si>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</si>
  <si>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</si>
  <si>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</si>
  <si>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</si>
  <si>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</si>
  <si>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</si>
  <si>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</si>
  <si>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</si>
  <si>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</si>
  <si>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</si>
  <si>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</si>
  <si>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</si>
  <si>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</si>
  <si>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</si>
  <si>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</si>
  <si>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</si>
  <si>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</si>
  <si>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</si>
  <si>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</si>
  <si>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</si>
  <si>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</si>
  <si>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</si>
  <si>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</si>
  <si>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</si>
  <si>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</si>
  <si>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</si>
  <si>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</si>
  <si>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</si>
  <si>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</si>
  <si>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</si>
  <si>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</si>
  <si>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</si>
  <si>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</si>
  <si>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</si>
  <si>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</si>
  <si>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</si>
  <si>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</si>
  <si>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</si>
  <si>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</si>
  <si>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</si>
  <si>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</si>
  <si>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</si>
  <si>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</si>
  <si>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</si>
  <si>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</si>
  <si>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</si>
  <si>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</si>
  <si>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</si>
  <si>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</si>
  <si>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</si>
  <si>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</si>
  <si>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</si>
  <si>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</si>
  <si>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</si>
  <si>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</si>
  <si>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</si>
  <si>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</si>
  <si>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</si>
  <si>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</si>
  <si>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</si>
  <si>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</si>
  <si>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</si>
  <si>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</si>
  <si>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</si>
  <si>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</si>
  <si>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</si>
  <si>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</si>
  <si>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</si>
  <si>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</si>
  <si>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</si>
  <si>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</si>
  <si>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</si>
  <si>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</si>
  <si>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</si>
  <si>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</si>
  <si>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</si>
  <si>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</si>
  <si>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</si>
  <si>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</si>
  <si>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</si>
  <si>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</si>
  <si>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</si>
  <si>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</si>
  <si>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</si>
  <si>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</si>
  <si>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</si>
  <si>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</si>
  <si>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</si>
  <si>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</si>
  <si>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</si>
  <si>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</si>
  <si>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</si>
  <si>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</si>
  <si>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</si>
  <si>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</si>
  <si>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</si>
  <si>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</si>
  <si>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</si>
  <si>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</si>
  <si>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</si>
  <si>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</si>
  <si>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</si>
  <si>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</si>
  <si>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</si>
  <si>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</si>
  <si>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</si>
  <si>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</si>
  <si>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</si>
  <si>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</si>
  <si>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</si>
  <si>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</si>
  <si>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</si>
  <si>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</si>
  <si>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</si>
  <si>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</si>
  <si>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</si>
  <si>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</si>
  <si>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</si>
  <si>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</si>
  <si>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</si>
  <si>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</si>
  <si>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</si>
  <si>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</si>
  <si>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</si>
  <si>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</si>
  <si>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</si>
  <si>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</si>
  <si>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</si>
  <si>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</si>
  <si>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</si>
  <si>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</si>
  <si>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</si>
  <si>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</si>
  <si>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</si>
  <si>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</si>
  <si>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</si>
  <si>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</si>
  <si>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</si>
  <si>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</si>
  <si>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</si>
  <si>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</si>
  <si>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</si>
  <si>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</si>
  <si>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</si>
  <si>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</si>
  <si>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</si>
  <si>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</si>
  <si>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</si>
  <si>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</si>
  <si>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</si>
  <si>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</si>
  <si>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</si>
  <si>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</si>
  <si>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</si>
  <si>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</si>
  <si>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</si>
  <si>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</si>
  <si>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</si>
  <si>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</si>
  <si>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</si>
  <si>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</si>
  <si>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</si>
  <si>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</si>
  <si>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</si>
  <si>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</si>
  <si>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</si>
  <si>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</si>
  <si>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</si>
  <si>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</si>
  <si>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</si>
  <si>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</si>
  <si>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</si>
  <si>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</si>
  <si>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</si>
  <si>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</si>
  <si>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</si>
  <si>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</si>
  <si>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</si>
  <si>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</si>
  <si>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</si>
  <si>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</si>
  <si>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</si>
  <si>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</si>
  <si>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</si>
  <si>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</si>
  <si>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</si>
  <si>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</si>
  <si>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</si>
  <si>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</si>
  <si>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</si>
  <si>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</si>
  <si>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</si>
  <si>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</si>
  <si>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</si>
  <si>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</si>
  <si>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</si>
  <si>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</si>
  <si>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</si>
  <si>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</si>
  <si>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</si>
  <si>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</si>
  <si>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</si>
  <si>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</si>
  <si>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</si>
  <si>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</si>
  <si>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</si>
  <si>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</si>
  <si>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</si>
  <si>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</si>
  <si>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</si>
  <si>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</si>
  <si>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</si>
  <si>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</si>
  <si>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</si>
  <si>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</si>
  <si>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</si>
  <si>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</si>
  <si>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</si>
  <si>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</si>
  <si>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</si>
  <si>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</si>
  <si>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</si>
  <si>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</si>
  <si>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</si>
  <si>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</si>
  <si>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</si>
  <si>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</si>
  <si>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</si>
  <si>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</si>
  <si>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</si>
  <si>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</si>
  <si>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</si>
  <si>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</si>
  <si>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</si>
  <si>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</si>
  <si>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</si>
  <si>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</si>
  <si>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</si>
  <si>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</si>
  <si>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</si>
  <si>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</si>
  <si>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</si>
  <si>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</si>
  <si>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</si>
  <si>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</si>
  <si>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</si>
  <si>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</si>
  <si>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</si>
  <si>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</si>
  <si>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</si>
  <si>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</si>
  <si>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</si>
  <si>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</si>
  <si>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</si>
  <si>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</si>
  <si>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</si>
  <si>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</si>
  <si>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</si>
  <si>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</si>
  <si>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</si>
  <si>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</si>
  <si>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</si>
  <si>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</si>
  <si>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</si>
  <si>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</si>
  <si>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</si>
  <si>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</si>
  <si>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</si>
  <si>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</si>
  <si>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</si>
  <si>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</si>
  <si>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</si>
  <si>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</si>
  <si>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</si>
  <si>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</si>
  <si>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</si>
  <si>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</si>
  <si>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</si>
  <si>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</si>
  <si>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</si>
  <si>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</si>
  <si>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</si>
  <si>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</si>
  <si>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</si>
  <si>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</si>
  <si>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</si>
  <si>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</si>
  <si>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</si>
  <si>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</si>
  <si>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</si>
  <si>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</si>
  <si>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</si>
  <si>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</si>
  <si>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</si>
  <si>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</si>
  <si>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</si>
  <si>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</si>
  <si>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</si>
  <si>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</si>
  <si>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</si>
  <si>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</si>
  <si>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</si>
  <si>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</si>
  <si>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</si>
  <si>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</si>
  <si>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</si>
  <si>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</si>
  <si>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</si>
  <si>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</si>
  <si>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</si>
  <si>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</si>
  <si>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</si>
  <si>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</si>
  <si>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</si>
  <si>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</si>
  <si>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</si>
  <si>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</si>
  <si>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</si>
  <si>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</si>
  <si>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</si>
  <si>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</si>
  <si>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</si>
  <si>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</si>
  <si>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</si>
  <si>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</si>
  <si>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</si>
  <si>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</si>
  <si>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</si>
  <si>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</si>
  <si>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</si>
  <si>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</si>
  <si>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</si>
  <si>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</si>
  <si>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</si>
  <si>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</si>
  <si>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</si>
  <si>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</si>
  <si>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</si>
  <si>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</si>
  <si>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</si>
  <si>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</si>
  <si>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</si>
  <si>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</si>
  <si>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</si>
  <si>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</si>
  <si>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</si>
  <si>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</si>
  <si>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</si>
  <si>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</si>
  <si>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</si>
  <si>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</si>
  <si>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</si>
  <si>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</si>
  <si>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</si>
  <si>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</si>
  <si>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</si>
  <si>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</si>
  <si>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</si>
  <si>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</si>
  <si>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</si>
  <si>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</si>
  <si>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</si>
  <si>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</si>
  <si>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</si>
  <si>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</si>
  <si>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</si>
  <si>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</si>
  <si>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</si>
  <si>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</si>
  <si>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</si>
  <si>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</si>
  <si>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</si>
  <si>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</si>
  <si>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</si>
  <si>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</si>
  <si>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</si>
  <si>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</si>
  <si>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</si>
  <si>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</si>
  <si>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</si>
  <si>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</si>
  <si>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</si>
  <si>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</si>
  <si>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</si>
  <si>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</si>
  <si>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</si>
  <si>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</si>
  <si>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</si>
  <si>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</si>
  <si>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</si>
  <si>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</si>
  <si>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</si>
  <si>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</si>
  <si>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</si>
  <si>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</si>
  <si>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</si>
  <si>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</si>
  <si>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</si>
  <si>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</si>
  <si>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</si>
  <si>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</si>
  <si>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</si>
  <si>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</si>
  <si>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</si>
  <si>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</si>
  <si>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</si>
  <si>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</si>
  <si>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</si>
  <si>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</si>
  <si>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</si>
  <si>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</si>
  <si>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</si>
  <si>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</si>
  <si>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</si>
  <si>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</si>
  <si>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</si>
  <si>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</si>
  <si>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</si>
  <si>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</si>
  <si>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</si>
  <si>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</si>
  <si>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</si>
  <si>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</si>
  <si>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</si>
  <si>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</si>
  <si>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</si>
  <si>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</si>
  <si>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</si>
  <si>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</si>
  <si>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</si>
  <si>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</si>
  <si>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</si>
  <si>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</si>
  <si>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</si>
  <si>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</si>
  <si>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</si>
  <si>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</si>
  <si>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</si>
  <si>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</si>
  <si>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</si>
  <si>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</si>
  <si>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</si>
  <si>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</si>
  <si>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</si>
  <si>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</si>
  <si>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</si>
  <si>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</si>
  <si>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</si>
  <si>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</si>
  <si>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</si>
  <si>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</si>
  <si>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</si>
  <si>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</si>
  <si>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</si>
  <si>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</si>
  <si>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</si>
  <si>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</si>
  <si>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</si>
  <si>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</si>
  <si>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</si>
  <si>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</si>
  <si>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</si>
  <si>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</si>
  <si>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</si>
  <si>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</si>
  <si>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</si>
  <si>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</si>
  <si>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</si>
  <si>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</si>
  <si>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</si>
  <si>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</si>
  <si>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</si>
  <si>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</si>
  <si>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</si>
  <si>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</si>
  <si>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</si>
  <si>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</si>
  <si>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</si>
  <si>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</si>
  <si>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</si>
  <si>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</si>
  <si>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</si>
  <si>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</si>
  <si>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</si>
  <si>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</si>
  <si>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</si>
  <si>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</si>
  <si>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</si>
  <si>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</si>
  <si>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</si>
  <si>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</si>
  <si>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</si>
  <si>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</si>
  <si>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</si>
  <si>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</si>
  <si>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</si>
  <si>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</si>
  <si>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</si>
  <si>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</si>
  <si>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</si>
  <si>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</si>
  <si>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</si>
  <si>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</si>
  <si>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</si>
  <si>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</si>
  <si>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</si>
  <si>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</si>
  <si>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</si>
  <si>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</si>
  <si>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</si>
  <si>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</si>
  <si>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</si>
  <si>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</si>
  <si>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</si>
  <si>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</si>
  <si>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</si>
  <si>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</si>
  <si>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</si>
  <si>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</si>
  <si>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</si>
  <si>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</si>
  <si>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</si>
  <si>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</si>
  <si>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</si>
  <si>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</si>
  <si>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</si>
  <si>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</si>
  <si>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</si>
  <si>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</si>
  <si>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</si>
  <si>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</si>
  <si>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</si>
  <si>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</si>
  <si>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</si>
  <si>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</si>
  <si>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</si>
  <si>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</si>
  <si>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</si>
  <si>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</si>
  <si>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</si>
  <si>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</si>
  <si>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</si>
  <si>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</si>
  <si>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</si>
  <si>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</si>
  <si>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</si>
  <si>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</si>
  <si>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</si>
  <si>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</si>
  <si>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</si>
  <si>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</si>
  <si>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</si>
  <si>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</si>
  <si>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</si>
  <si>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</si>
  <si>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</si>
  <si>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</si>
  <si>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</si>
  <si>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</si>
  <si>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</si>
  <si>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</si>
  <si>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</si>
  <si>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</si>
  <si>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</si>
  <si>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</si>
  <si>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</si>
  <si>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</si>
  <si>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</si>
  <si>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</si>
  <si>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</si>
  <si>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</si>
  <si>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</si>
  <si>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</si>
  <si>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</si>
  <si>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</si>
  <si>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</si>
  <si>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</si>
  <si>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</si>
  <si>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</si>
  <si>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</si>
  <si>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</si>
  <si>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</si>
  <si>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</si>
  <si>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</si>
  <si>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</si>
  <si>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</si>
  <si>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</si>
  <si>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</si>
  <si>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</si>
  <si>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</si>
  <si>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</si>
  <si>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</si>
  <si>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</si>
  <si>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</si>
  <si>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</si>
  <si>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</si>
  <si>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</si>
  <si>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</si>
  <si>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</si>
  <si>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</si>
  <si>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</si>
  <si>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</si>
  <si>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</si>
  <si>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</si>
  <si>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</si>
  <si>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</si>
  <si>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</si>
  <si>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</si>
  <si>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</si>
  <si>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</si>
  <si>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</si>
  <si>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</si>
  <si>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</si>
  <si>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</si>
  <si>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</si>
  <si>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</si>
  <si>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</si>
  <si>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</si>
  <si>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</si>
  <si>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</si>
  <si>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</si>
  <si>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</si>
  <si>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</si>
  <si>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</si>
  <si>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</si>
  <si>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</si>
  <si>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</si>
  <si>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</si>
  <si>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</si>
  <si>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</si>
  <si>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</si>
  <si>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</si>
  <si>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</si>
  <si>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</si>
  <si>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</si>
  <si>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</si>
  <si>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</si>
  <si>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</si>
  <si>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</si>
  <si>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</si>
  <si>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</si>
  <si>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</si>
  <si>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</si>
  <si>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</si>
  <si>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</si>
  <si>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</si>
  <si>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</si>
  <si>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</si>
  <si>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</si>
  <si>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</si>
  <si>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</si>
  <si>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</si>
  <si>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</si>
  <si>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</si>
  <si>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</si>
  <si>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</si>
  <si>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</si>
  <si>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</si>
  <si>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</si>
  <si>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</si>
  <si>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</si>
  <si>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</si>
  <si>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</si>
  <si>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</si>
  <si>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</si>
  <si>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</si>
  <si>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</si>
  <si>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</si>
  <si>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</si>
  <si>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</si>
  <si>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</si>
  <si>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</si>
  <si>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</si>
  <si>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</si>
  <si>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</si>
  <si>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</si>
  <si>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</si>
  <si>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</si>
  <si>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</si>
  <si>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</si>
  <si>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</si>
  <si>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</si>
  <si>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</si>
  <si>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</si>
  <si>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</si>
  <si>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</si>
  <si>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</si>
  <si>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</si>
  <si>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</si>
  <si>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</si>
  <si>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</si>
  <si>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</si>
  <si>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</si>
  <si>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</si>
  <si>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</si>
  <si>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</si>
  <si>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</si>
  <si>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</si>
  <si>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</si>
  <si>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</si>
  <si>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</si>
  <si>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</si>
  <si>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</si>
  <si>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</si>
  <si>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</si>
  <si>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</si>
  <si>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</si>
  <si>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</si>
  <si>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</si>
  <si>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</si>
  <si>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</si>
  <si>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</si>
  <si>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</si>
  <si>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</si>
  <si>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</si>
  <si>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</si>
  <si>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</si>
  <si>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</si>
  <si>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</si>
  <si>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</si>
  <si>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</si>
  <si>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</si>
  <si>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</si>
  <si>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</si>
  <si>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</si>
  <si>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</si>
  <si>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</si>
  <si>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</si>
  <si>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</si>
  <si>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</si>
  <si>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</si>
  <si>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</si>
  <si>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</si>
  <si>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</si>
  <si>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</si>
  <si>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</si>
  <si>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</si>
  <si>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</si>
  <si>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</si>
  <si>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</si>
  <si>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</si>
  <si>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</si>
  <si>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</si>
  <si>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</si>
  <si>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</si>
  <si>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</si>
  <si>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</si>
  <si>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</si>
  <si>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</si>
  <si>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</si>
  <si>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</si>
  <si>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</si>
  <si>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</si>
  <si>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</si>
  <si>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</si>
  <si>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</si>
  <si>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</si>
  <si>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</si>
  <si>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</si>
  <si>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</si>
  <si>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</si>
  <si>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</si>
  <si>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</si>
  <si>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</si>
  <si>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</si>
  <si>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</si>
  <si>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</si>
  <si>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</si>
  <si>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</si>
  <si>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</si>
  <si>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</si>
  <si>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</si>
  <si>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</si>
  <si>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</si>
  <si>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</si>
  <si>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</si>
  <si>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</si>
  <si>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</si>
  <si>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</si>
  <si>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</si>
  <si>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</si>
  <si>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</si>
  <si>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</si>
  <si>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</si>
  <si>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</si>
  <si>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</si>
  <si>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</si>
  <si>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</si>
  <si>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</si>
  <si>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</si>
  <si>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</si>
  <si>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</si>
  <si>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</si>
  <si>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</si>
  <si>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</si>
  <si>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</si>
  <si>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</si>
  <si>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</si>
  <si>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</si>
  <si>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</si>
  <si>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</si>
  <si>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</si>
  <si>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</si>
  <si>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</si>
  <si>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</si>
  <si>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</si>
  <si>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</si>
  <si>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</si>
  <si>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</si>
  <si>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</si>
  <si>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</si>
  <si>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</si>
  <si>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</si>
  <si>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</si>
  <si>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</si>
  <si>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</si>
  <si>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</si>
  <si>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</si>
  <si>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</si>
  <si>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</si>
  <si>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</si>
  <si>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</si>
  <si>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</si>
  <si>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</si>
  <si>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</si>
  <si>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</si>
  <si>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</si>
  <si>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</si>
  <si>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</si>
  <si>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</si>
  <si>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</si>
  <si>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</si>
  <si>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</si>
  <si>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</si>
  <si>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</si>
  <si>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</si>
  <si>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</si>
  <si>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</si>
  <si>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</si>
  <si>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</si>
  <si>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</si>
  <si>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</si>
  <si>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</si>
  <si>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</si>
  <si>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</si>
  <si>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</si>
  <si>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</si>
  <si>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</si>
  <si>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</si>
  <si>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</si>
  <si>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</si>
  <si>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</si>
  <si>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</si>
  <si>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</si>
  <si>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</si>
  <si>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</si>
  <si>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</si>
  <si>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</si>
  <si>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</si>
  <si>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</si>
  <si>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</si>
  <si>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</si>
  <si>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</si>
  <si>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</si>
  <si>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</si>
  <si>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</si>
  <si>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</si>
  <si>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</si>
  <si>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</si>
  <si>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</si>
  <si>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</si>
  <si>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</si>
  <si>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</si>
  <si>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</si>
  <si>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</si>
  <si>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</si>
  <si>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</si>
  <si>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</si>
  <si>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</si>
  <si>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</si>
  <si>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</si>
  <si>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</si>
  <si>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</si>
  <si>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</si>
  <si>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</si>
  <si>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</si>
  <si>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</si>
  <si>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</si>
  <si>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</si>
  <si>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</si>
  <si>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</si>
  <si>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</si>
  <si>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</si>
  <si>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</si>
  <si>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</si>
  <si>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</si>
  <si>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</si>
  <si>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</si>
  <si>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</si>
  <si>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</si>
  <si>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</si>
  <si>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</si>
  <si>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</si>
  <si>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</si>
  <si>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</si>
  <si>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</si>
  <si>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</si>
  <si>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</si>
  <si>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</si>
  <si>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</si>
  <si>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</si>
  <si>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</si>
  <si>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</si>
  <si>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</si>
  <si>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</si>
  <si>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</si>
  <si>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</si>
  <si>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</si>
  <si>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</si>
  <si>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</si>
  <si>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</si>
  <si>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</si>
  <si>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</si>
  <si>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</si>
  <si>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</si>
  <si>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</si>
  <si>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</si>
  <si>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</si>
  <si>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</si>
  <si>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</si>
  <si>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</si>
  <si>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</si>
  <si>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</si>
  <si>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</si>
  <si>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</si>
  <si>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</si>
  <si>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</si>
  <si>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</si>
  <si>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</si>
  <si>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</si>
  <si>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</si>
  <si>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</si>
  <si>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</si>
  <si>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</si>
  <si>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</si>
  <si>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</si>
  <si>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</si>
  <si>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</si>
  <si>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</si>
  <si>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</si>
  <si>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</si>
  <si>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</si>
  <si>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</si>
  <si>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</si>
  <si>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</si>
  <si>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</si>
  <si>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</si>
  <si>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</si>
  <si>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</si>
  <si>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</si>
  <si>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</si>
  <si>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</si>
  <si>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</si>
  <si>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</si>
  <si>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</si>
  <si>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</si>
  <si>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</si>
  <si>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</si>
  <si>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</si>
  <si>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</si>
  <si>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</si>
  <si>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</si>
  <si>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</si>
  <si>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</si>
  <si>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</si>
  <si>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</si>
  <si>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</si>
  <si>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</si>
  <si>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</si>
  <si>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</si>
  <si>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</si>
  <si>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</si>
  <si>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</si>
  <si>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</si>
  <si>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</si>
  <si>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</si>
  <si>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</si>
  <si>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</si>
  <si>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</si>
  <si>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</si>
  <si>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</si>
  <si>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</si>
  <si>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</si>
  <si>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</si>
  <si>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</si>
  <si>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</si>
  <si>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</si>
  <si>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</si>
  <si>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</si>
  <si>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</si>
  <si>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</si>
  <si>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</si>
  <si>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</si>
  <si>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</si>
  <si>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</si>
  <si>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</si>
  <si>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</si>
  <si>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</si>
  <si>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</si>
  <si>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</si>
  <si>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</si>
  <si>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</si>
  <si>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</si>
  <si>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</si>
  <si>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</si>
  <si>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</si>
  <si>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</si>
  <si>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</si>
  <si>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</si>
  <si>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</si>
  <si>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</si>
  <si>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</si>
  <si>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</si>
  <si>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</si>
  <si>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</si>
  <si>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</si>
  <si>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</si>
  <si>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</si>
  <si>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</si>
  <si>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</si>
  <si>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</si>
  <si>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</si>
  <si>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</si>
  <si>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</si>
  <si>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</si>
  <si>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</si>
  <si>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</si>
  <si>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</si>
  <si>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</si>
  <si>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</si>
  <si>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</si>
  <si>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</si>
  <si>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</si>
  <si>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</si>
  <si>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</si>
  <si>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</si>
  <si>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</si>
  <si>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</si>
  <si>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</si>
  <si>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</si>
  <si>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</si>
  <si>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</si>
  <si>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</si>
  <si>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</si>
  <si>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</si>
  <si>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</si>
  <si>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</si>
  <si>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</si>
  <si>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</si>
  <si>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</si>
  <si>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</si>
  <si>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</si>
  <si>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</si>
  <si>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</si>
  <si>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</si>
  <si>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</si>
  <si>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</si>
  <si>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</si>
  <si>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</si>
  <si>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</si>
  <si>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</si>
  <si>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</si>
  <si>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</si>
  <si>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</si>
  <si>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</si>
  <si>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</si>
  <si>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</si>
  <si>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</si>
  <si>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</si>
  <si>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</si>
  <si>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</si>
  <si>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</si>
  <si>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</si>
  <si>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</si>
  <si>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</si>
  <si>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</si>
  <si>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</si>
  <si>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</si>
  <si>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</si>
  <si>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</si>
  <si>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</si>
  <si>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</si>
  <si>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</si>
  <si>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</si>
  <si>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</si>
  <si>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</si>
  <si>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</si>
  <si>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</si>
  <si>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</si>
  <si>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</si>
  <si>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</si>
  <si>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</si>
  <si>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</si>
  <si>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</si>
  <si>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</si>
  <si>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</si>
  <si>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</si>
  <si>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</si>
  <si>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</si>
  <si>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</si>
  <si>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</si>
  <si>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</si>
  <si>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</si>
  <si>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</si>
  <si>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</si>
  <si>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</si>
  <si>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</si>
  <si>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</si>
  <si>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</si>
  <si>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</si>
  <si>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</si>
  <si>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</si>
  <si>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</si>
  <si>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</si>
  <si>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</si>
  <si>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</si>
  <si>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</si>
  <si>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</si>
  <si>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</si>
  <si>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</si>
  <si>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</si>
  <si>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</si>
  <si>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</si>
  <si>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</si>
  <si>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</si>
  <si>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</si>
  <si>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</si>
  <si>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</si>
  <si>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</si>
  <si>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</si>
  <si>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</si>
  <si>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</si>
  <si>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</si>
  <si>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</si>
  <si>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</si>
  <si>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</si>
  <si>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</si>
  <si>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</si>
  <si>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</si>
  <si>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</si>
  <si>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</si>
  <si>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</si>
  <si>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</si>
  <si>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</si>
  <si>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</si>
  <si>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</si>
  <si>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</si>
  <si>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</si>
  <si>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</si>
  <si>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</si>
  <si>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</si>
  <si>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</si>
  <si>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</si>
  <si>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</si>
  <si>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</si>
  <si>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</si>
  <si>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</si>
  <si>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</si>
  <si>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</si>
  <si>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</si>
  <si>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</si>
  <si>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</si>
  <si>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</si>
  <si>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</si>
  <si>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</si>
  <si>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</si>
  <si>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</si>
  <si>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</si>
  <si>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</si>
  <si>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</si>
  <si>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</si>
  <si>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</si>
  <si>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</si>
  <si>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</si>
  <si>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</si>
  <si>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</si>
  <si>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</si>
  <si>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</si>
  <si>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</si>
  <si>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</si>
  <si>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</si>
  <si>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</si>
  <si>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</si>
  <si>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</si>
  <si>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</si>
  <si>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</si>
  <si>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</si>
  <si>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</si>
  <si>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</si>
  <si>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</si>
  <si>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</si>
  <si>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</si>
  <si>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</si>
  <si>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</si>
  <si>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</si>
  <si>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</si>
  <si>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</si>
  <si>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</si>
  <si>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</si>
  <si>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</si>
  <si>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</si>
  <si>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</si>
  <si>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</si>
  <si>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</si>
  <si>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</si>
  <si>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</si>
  <si>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</si>
  <si>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</si>
  <si>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</si>
  <si>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</si>
  <si>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</si>
  <si>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</si>
  <si>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</si>
  <si>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</si>
  <si>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</si>
  <si>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</si>
  <si>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</si>
  <si>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</si>
  <si>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</si>
  <si>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</si>
  <si>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</si>
  <si>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</si>
  <si>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</si>
  <si>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</si>
  <si>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</si>
  <si>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</si>
  <si>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</si>
  <si>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</si>
  <si>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</si>
  <si>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</si>
  <si>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</si>
  <si>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</si>
  <si>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</si>
  <si>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</si>
  <si>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</si>
  <si>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</si>
  <si>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</si>
  <si>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</si>
  <si>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</si>
  <si>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</si>
  <si>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</si>
  <si>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</si>
  <si>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</si>
  <si>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</si>
  <si>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</si>
  <si>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</si>
  <si>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</si>
  <si>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</si>
  <si>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</si>
  <si>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</si>
  <si>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</si>
  <si>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</si>
  <si>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</si>
  <si>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</si>
  <si>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</si>
  <si>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</si>
  <si>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</si>
  <si>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</si>
  <si>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</si>
  <si>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</si>
  <si>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</si>
  <si>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</si>
  <si>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</si>
  <si>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</si>
  <si>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</si>
  <si>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</si>
  <si>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</si>
  <si>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</si>
  <si>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</si>
  <si>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</si>
  <si>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</si>
  <si>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</si>
  <si>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</si>
  <si>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</si>
  <si>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</si>
  <si>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</si>
  <si>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</si>
  <si>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</si>
  <si>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</si>
  <si>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</si>
  <si>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</si>
  <si>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</si>
  <si>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</si>
  <si>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</si>
  <si>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</si>
  <si>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</si>
  <si>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</si>
  <si>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</si>
  <si>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</si>
  <si>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</si>
  <si>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</si>
  <si>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</si>
  <si>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</si>
  <si>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</si>
  <si>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</si>
  <si>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</si>
  <si>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</si>
  <si>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</si>
  <si>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</si>
  <si>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</si>
  <si>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</si>
  <si>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</si>
  <si>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</si>
  <si>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</si>
  <si>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</si>
  <si>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</si>
  <si>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</si>
  <si>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</si>
  <si>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</si>
  <si>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</si>
  <si>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</si>
  <si>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</si>
  <si>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</si>
  <si>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</si>
  <si>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</si>
  <si>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</si>
  <si>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</si>
  <si>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</si>
  <si>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</si>
  <si>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</si>
  <si>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</si>
  <si>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</si>
  <si>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</si>
  <si>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</si>
  <si>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</si>
  <si>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</si>
  <si>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</si>
  <si>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</si>
  <si>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</si>
  <si>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</si>
  <si>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</si>
  <si>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</si>
  <si>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</si>
  <si>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</si>
  <si>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</si>
  <si>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</si>
  <si>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</si>
  <si>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</si>
  <si>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</si>
  <si>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</si>
  <si>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</si>
  <si>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</si>
  <si>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</si>
  <si>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</si>
  <si>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</si>
  <si>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</si>
  <si>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</si>
  <si>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</si>
  <si>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</si>
  <si>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</si>
  <si>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</si>
  <si>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</si>
  <si>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</si>
  <si>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</si>
  <si>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</si>
  <si>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</si>
  <si>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</si>
  <si>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</si>
  <si>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</si>
  <si>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</si>
  <si>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</si>
  <si>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</si>
  <si>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</si>
  <si>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</si>
  <si>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</si>
  <si>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</si>
  <si>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</si>
  <si>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</si>
  <si>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</si>
  <si>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</si>
  <si>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</si>
  <si>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</si>
  <si>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</si>
  <si>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</si>
  <si>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</si>
  <si>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</si>
  <si>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</si>
  <si>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</si>
  <si>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</si>
  <si>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</si>
  <si>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</si>
  <si>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</si>
  <si>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</si>
  <si>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</si>
  <si>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</si>
  <si>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</si>
  <si>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</si>
  <si>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</si>
  <si>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</si>
  <si>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</si>
  <si>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</si>
  <si>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</si>
  <si>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</si>
  <si>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</si>
  <si>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</si>
  <si>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</si>
  <si>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</si>
  <si>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</si>
  <si>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</si>
  <si>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</si>
  <si>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</si>
  <si>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</si>
  <si>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</si>
  <si>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</si>
  <si>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</si>
  <si>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</si>
  <si>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</si>
  <si>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</si>
  <si>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</si>
  <si>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</si>
  <si>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</si>
  <si>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</si>
  <si>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</si>
  <si>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</si>
  <si>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</si>
  <si>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</si>
  <si>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</si>
  <si>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</si>
  <si>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</si>
  <si>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</si>
  <si>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</si>
  <si>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</si>
  <si>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</si>
  <si>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</si>
  <si>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</si>
  <si>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</si>
  <si>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</si>
  <si>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</si>
  <si>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</si>
  <si>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</si>
  <si>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</si>
  <si>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</si>
  <si>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</si>
  <si>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</si>
  <si>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</si>
  <si>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</si>
  <si>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</si>
  <si>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</si>
  <si>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</si>
  <si>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</si>
  <si>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</si>
  <si>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</si>
  <si>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</si>
  <si>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</si>
  <si>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</si>
  <si>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</si>
  <si>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</si>
  <si>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</si>
  <si>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</si>
  <si>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</si>
  <si>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</si>
  <si>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</si>
  <si>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</si>
  <si>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</si>
  <si>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</si>
  <si>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</si>
  <si>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</si>
  <si>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</si>
  <si>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</si>
  <si>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</si>
  <si>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</si>
  <si>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</si>
  <si>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</si>
  <si>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</si>
  <si>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</si>
  <si>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</si>
  <si>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</si>
  <si>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</si>
  <si>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</si>
  <si>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</si>
  <si>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</si>
  <si>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</si>
  <si>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</si>
  <si>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</si>
  <si>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</si>
  <si>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</si>
  <si>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</si>
  <si>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</si>
  <si>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</si>
  <si>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</si>
  <si>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</si>
  <si>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</si>
  <si>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</si>
  <si>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</si>
  <si>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</si>
  <si>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</si>
  <si>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</si>
  <si>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</si>
  <si>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</si>
  <si>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</si>
  <si>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</si>
  <si>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</si>
  <si>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</si>
  <si>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</si>
  <si>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</si>
  <si>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</si>
  <si>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</si>
  <si>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</si>
  <si>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</si>
  <si>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</si>
  <si>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</si>
  <si>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</si>
  <si>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</si>
  <si>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</si>
  <si>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</si>
  <si>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</si>
  <si>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</si>
  <si>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</si>
  <si>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</si>
  <si>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</si>
  <si>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</si>
  <si>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</si>
  <si>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</si>
  <si>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</si>
  <si>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</si>
  <si>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</si>
  <si>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</si>
  <si>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</si>
  <si>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</si>
  <si>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</si>
  <si>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</si>
  <si>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</si>
  <si>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</si>
  <si>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</si>
  <si>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</si>
  <si>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</si>
  <si>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</si>
  <si>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</si>
  <si>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</si>
  <si>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</si>
  <si>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</si>
  <si>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</si>
  <si>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</si>
  <si>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</si>
  <si>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</si>
  <si>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</si>
  <si>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</si>
  <si>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</si>
  <si>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</si>
  <si>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</si>
  <si>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</si>
  <si>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</si>
  <si>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</si>
  <si>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</si>
  <si>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</si>
  <si>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</si>
  <si>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</si>
  <si>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</si>
  <si>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</si>
  <si>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</si>
  <si>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</si>
  <si>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</si>
  <si>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</si>
  <si>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</si>
  <si>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</si>
  <si>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</si>
  <si>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</si>
  <si>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</si>
  <si>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</si>
  <si>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</si>
  <si>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</si>
  <si>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</si>
  <si>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</si>
  <si>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</si>
  <si>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</si>
  <si>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</si>
  <si>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</si>
  <si>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</si>
  <si>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</si>
  <si>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</si>
  <si>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</si>
  <si>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</si>
  <si>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</si>
  <si>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</si>
  <si>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</si>
  <si>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</si>
  <si>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</si>
  <si>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</si>
  <si>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</si>
  <si>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</si>
  <si>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</si>
  <si>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</si>
  <si>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</si>
  <si>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</si>
  <si>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</si>
  <si>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</si>
  <si>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</si>
  <si>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</si>
  <si>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</si>
  <si>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</si>
  <si>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</si>
  <si>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</si>
  <si>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</si>
  <si>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</si>
  <si>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</si>
  <si>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</si>
  <si>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</si>
  <si>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</si>
  <si>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</si>
  <si>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</si>
  <si>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</si>
  <si>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</si>
  <si>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</si>
  <si>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</si>
  <si>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</si>
  <si>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</si>
  <si>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</si>
  <si>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</si>
  <si>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</si>
  <si>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</si>
  <si>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</si>
  <si>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</si>
  <si>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</si>
  <si>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</si>
  <si>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</si>
  <si>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</si>
  <si>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</si>
  <si>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</si>
  <si>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</si>
  <si>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</si>
  <si>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</si>
  <si>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</si>
  <si>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</si>
  <si>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</si>
  <si>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</si>
  <si>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</si>
  <si>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</si>
  <si>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</si>
  <si>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</si>
  <si>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</si>
  <si>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</si>
  <si>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</si>
  <si>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</si>
  <si>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</si>
  <si>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</si>
  <si>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</si>
  <si>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</si>
  <si>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</si>
  <si>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</si>
  <si>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</si>
  <si>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</si>
  <si>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</si>
  <si>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</si>
  <si>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</si>
  <si>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</si>
  <si>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</si>
  <si>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</si>
  <si>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</si>
  <si>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</si>
  <si>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</si>
  <si>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</si>
  <si>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</si>
  <si>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</si>
  <si>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</si>
  <si>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</si>
  <si>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</si>
  <si>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</si>
  <si>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</si>
  <si>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</si>
  <si>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</si>
  <si>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</si>
  <si>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</si>
  <si>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</si>
  <si>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</si>
  <si>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</si>
  <si>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</si>
  <si>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</si>
  <si>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</si>
  <si>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</si>
  <si>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</si>
  <si>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</si>
  <si>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</si>
  <si>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</si>
  <si>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</si>
  <si>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</si>
  <si>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</si>
  <si>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</si>
  <si>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</si>
  <si>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</si>
  <si>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</si>
  <si>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</si>
  <si>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</si>
  <si>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</si>
  <si>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</si>
  <si>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</si>
  <si>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</si>
  <si>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</si>
  <si>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</si>
  <si>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</si>
  <si>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</si>
  <si>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</si>
  <si>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</si>
  <si>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</si>
  <si>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</si>
  <si>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</si>
  <si>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</si>
  <si>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</si>
  <si>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</si>
  <si>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</si>
  <si>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</si>
  <si>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</si>
  <si>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</si>
  <si>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</si>
  <si>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</si>
  <si>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</si>
  <si>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</si>
  <si>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</si>
  <si>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</si>
  <si>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</si>
  <si>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</si>
  <si>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</si>
  <si>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</si>
  <si>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</si>
  <si>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</si>
  <si>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</si>
  <si>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</si>
  <si>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</si>
  <si>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</si>
  <si>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</si>
  <si>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</si>
  <si>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</si>
  <si>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</si>
  <si>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</si>
  <si>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</si>
  <si>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</si>
  <si>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</si>
  <si>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</si>
  <si>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</si>
  <si>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</si>
  <si>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</si>
  <si>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</si>
  <si>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</si>
  <si>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</si>
  <si>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</si>
  <si>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</si>
  <si>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</si>
  <si>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</si>
  <si>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</si>
  <si>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</si>
  <si>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</si>
  <si>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</si>
  <si>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</si>
  <si>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</si>
  <si>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</si>
  <si>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</si>
  <si>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</si>
  <si>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</si>
  <si>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</si>
  <si>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</si>
  <si>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</si>
  <si>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</si>
  <si>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</si>
  <si>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</si>
  <si>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</si>
  <si>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</si>
  <si>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</si>
  <si>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</si>
  <si>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</si>
  <si>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</si>
  <si>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</si>
  <si>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</si>
  <si>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</si>
  <si>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</si>
  <si>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</si>
  <si>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</si>
  <si>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</si>
  <si>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</si>
  <si>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</si>
  <si>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</si>
  <si>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</si>
  <si>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</si>
  <si>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</si>
  <si>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</si>
  <si>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</si>
  <si>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</si>
  <si>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</si>
  <si>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</si>
  <si>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</si>
  <si>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</si>
  <si>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</si>
  <si>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</si>
  <si>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</si>
  <si>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</si>
  <si>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</si>
  <si>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</si>
  <si>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</si>
  <si>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</si>
  <si>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</si>
  <si>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</si>
  <si>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</si>
  <si>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</si>
  <si>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</si>
  <si>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</si>
  <si>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</si>
  <si>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</si>
  <si>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</si>
  <si>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</si>
  <si>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</si>
  <si>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</si>
  <si>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</si>
  <si>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</si>
  <si>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</si>
  <si>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</si>
  <si>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</si>
  <si>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</si>
  <si>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</si>
  <si>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</si>
  <si>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</si>
  <si>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</si>
  <si>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</si>
  <si>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</si>
  <si>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</si>
  <si>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</si>
  <si>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</si>
  <si>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</si>
  <si>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</si>
  <si>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</si>
  <si>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</si>
  <si>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</si>
  <si>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</si>
  <si>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</si>
  <si>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</si>
  <si>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</si>
  <si>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</si>
  <si>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</si>
  <si>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</si>
  <si>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</si>
  <si>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</si>
  <si>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</si>
  <si>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</si>
  <si>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</si>
  <si>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</si>
  <si>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</si>
  <si>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</si>
  <si>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</si>
  <si>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</si>
  <si>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</si>
  <si>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</si>
  <si>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</si>
  <si>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</si>
  <si>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</si>
  <si>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</si>
  <si>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</si>
  <si>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</si>
  <si>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</si>
  <si>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</si>
  <si>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</si>
  <si>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</si>
  <si>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</si>
  <si>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</si>
  <si>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</si>
  <si>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</si>
  <si>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</si>
  <si>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</si>
  <si>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</si>
  <si>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</si>
  <si>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</si>
  <si>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</si>
  <si>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</si>
  <si>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</si>
  <si>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</si>
  <si>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</si>
  <si>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</si>
  <si>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</si>
  <si>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</si>
  <si>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</si>
  <si>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</si>
  <si>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</si>
  <si>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</si>
  <si>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</si>
  <si>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</si>
  <si>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</si>
  <si>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</si>
  <si>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</si>
  <si>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</si>
  <si>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</si>
  <si>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</si>
  <si>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</si>
  <si>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</si>
  <si>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</si>
  <si>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</si>
  <si>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</si>
  <si>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</si>
  <si>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</si>
  <si>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</si>
  <si>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</si>
  <si>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</si>
  <si>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</si>
  <si>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</si>
  <si>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</si>
  <si>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</si>
  <si>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</si>
  <si>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</si>
  <si>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</si>
  <si>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</si>
  <si>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</si>
  <si>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</si>
  <si>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</si>
  <si>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</si>
  <si>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</si>
  <si>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</si>
  <si>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</si>
  <si>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</si>
  <si>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</si>
  <si>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</si>
  <si>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</si>
  <si>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</si>
  <si>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</si>
  <si>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</si>
  <si>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</si>
  <si>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</si>
  <si>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</si>
  <si>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</si>
  <si>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</si>
  <si>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</si>
  <si>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</si>
  <si>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</si>
  <si>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</si>
  <si>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</si>
  <si>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</si>
  <si>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</si>
  <si>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</si>
  <si>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</si>
  <si>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</si>
  <si>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</si>
  <si>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</si>
  <si>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</si>
  <si>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</si>
  <si>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</si>
  <si>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</si>
  <si>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</si>
  <si>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</si>
  <si>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</si>
  <si>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</si>
  <si>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</si>
  <si>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</si>
  <si>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</si>
  <si>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</si>
  <si>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</si>
  <si>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</si>
  <si>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</si>
  <si>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</si>
  <si>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</si>
  <si>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</si>
  <si>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</si>
  <si>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</si>
  <si>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</si>
  <si>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</si>
  <si>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</si>
  <si>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</si>
  <si>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</si>
  <si>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</si>
  <si>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</si>
  <si>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</si>
  <si>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</si>
  <si>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</si>
  <si>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</si>
  <si>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</si>
  <si>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</si>
  <si>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</si>
  <si>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</si>
  <si>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</si>
  <si>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</si>
  <si>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</si>
  <si>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</si>
  <si>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</si>
  <si>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</si>
  <si>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</si>
  <si>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</si>
  <si>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</si>
  <si>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</si>
  <si>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</si>
  <si>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</si>
  <si>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</si>
  <si>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</si>
  <si>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</si>
  <si>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</si>
  <si>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</si>
  <si>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</si>
  <si>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</si>
  <si>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</si>
  <si>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</si>
  <si>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</si>
  <si>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</si>
  <si>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</si>
  <si>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</si>
  <si>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</si>
  <si>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</si>
  <si>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</si>
  <si>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</si>
  <si>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</si>
  <si>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</si>
  <si>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</si>
  <si>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</si>
  <si>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</si>
  <si>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</si>
  <si>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</si>
  <si>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</si>
  <si>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</si>
  <si>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</si>
  <si>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</si>
  <si>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</si>
  <si>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</si>
  <si>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</si>
  <si>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</si>
  <si>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</si>
  <si>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</si>
  <si>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</si>
  <si>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</si>
  <si>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</si>
  <si>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</si>
  <si>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</si>
  <si>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</si>
  <si>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</si>
  <si>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</si>
  <si>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</si>
  <si>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</si>
  <si>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</si>
  <si>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</si>
  <si>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</si>
  <si>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</si>
  <si>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</si>
  <si>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</si>
  <si>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</si>
  <si>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</si>
  <si>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</si>
  <si>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</si>
  <si>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</si>
  <si>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</si>
  <si>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</si>
  <si>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</si>
  <si>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</si>
  <si>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</si>
  <si>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</si>
  <si>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</si>
  <si>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</si>
  <si>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</si>
  <si>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</si>
  <si>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</si>
  <si>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</si>
  <si>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</si>
  <si>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</si>
  <si>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</si>
  <si>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</si>
  <si>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</si>
  <si>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</si>
  <si>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</si>
  <si>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</si>
  <si>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</si>
  <si>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</si>
  <si>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</si>
  <si>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</si>
  <si>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</si>
  <si>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</si>
  <si>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</si>
  <si>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</si>
  <si>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</si>
  <si>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</si>
  <si>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</si>
  <si>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</si>
  <si>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</si>
  <si>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</si>
  <si>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</si>
  <si>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</si>
  <si>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</si>
  <si>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</si>
  <si>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</si>
  <si>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</si>
  <si>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</si>
  <si>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</si>
  <si>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</si>
  <si>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</si>
  <si>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</si>
  <si>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</si>
  <si>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</si>
  <si>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</si>
  <si>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</si>
  <si>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</si>
  <si>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</si>
  <si>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</si>
  <si>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</si>
  <si>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</si>
  <si>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</si>
  <si>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</si>
  <si>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</si>
  <si>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</si>
  <si>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</si>
  <si>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</si>
  <si>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</si>
  <si>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</si>
  <si>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</si>
  <si>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</si>
  <si>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</si>
  <si>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</si>
  <si>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</si>
  <si>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</si>
  <si>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</si>
  <si>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</si>
  <si>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</si>
  <si>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</si>
  <si>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</si>
  <si>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</si>
  <si>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</si>
  <si>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</si>
  <si>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</si>
  <si>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</si>
  <si>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</si>
  <si>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</si>
  <si>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</si>
  <si>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</si>
  <si>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</si>
  <si>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</si>
  <si>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</si>
  <si>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</si>
  <si>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</si>
  <si>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</si>
  <si>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</si>
  <si>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</si>
  <si>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</si>
  <si>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</si>
  <si>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</si>
  <si>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</si>
  <si>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</si>
  <si>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</si>
  <si>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</si>
  <si>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</si>
  <si>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</si>
  <si>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</si>
  <si>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</si>
  <si>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</si>
  <si>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</si>
  <si>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</si>
  <si>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</si>
  <si>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</si>
  <si>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</si>
  <si>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</si>
  <si>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</si>
  <si>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</si>
  <si>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</si>
  <si>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</si>
  <si>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</si>
  <si>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</si>
  <si>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</si>
  <si>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</si>
  <si>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</si>
  <si>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</si>
  <si>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</si>
  <si>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</si>
  <si>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</si>
  <si>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</si>
  <si>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</si>
  <si>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</si>
  <si>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</si>
  <si>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</si>
  <si>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</si>
  <si>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</si>
  <si>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</si>
  <si>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</si>
  <si>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</si>
  <si>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</si>
  <si>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</si>
  <si>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</si>
  <si>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</si>
  <si>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</si>
  <si>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</si>
  <si>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</si>
  <si>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</si>
  <si>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</si>
  <si>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</si>
  <si>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</si>
  <si>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</si>
  <si>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</si>
  <si>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</si>
  <si>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</si>
  <si>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</si>
  <si>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</si>
  <si>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</si>
  <si>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</si>
  <si>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</si>
  <si>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</si>
  <si>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</si>
  <si>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</si>
  <si>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</si>
  <si>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</si>
  <si>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</si>
  <si>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</si>
  <si>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</si>
  <si>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</si>
  <si>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</si>
  <si>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</si>
  <si>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</si>
  <si>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</si>
  <si>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</si>
  <si>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</si>
  <si>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</si>
  <si>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</si>
  <si>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</si>
  <si>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</si>
  <si>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</si>
  <si>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</si>
  <si>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</si>
  <si>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</si>
  <si>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</si>
  <si>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</si>
  <si>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</si>
  <si>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</si>
  <si>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</si>
  <si>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</si>
  <si>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</si>
  <si>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</si>
  <si>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</si>
  <si>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</si>
  <si>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</si>
  <si>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</si>
  <si>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</si>
  <si>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</si>
  <si>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</si>
  <si>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</si>
  <si>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</si>
  <si>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</si>
  <si>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</si>
  <si>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</si>
  <si>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</si>
  <si>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</si>
  <si>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</si>
  <si>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</si>
  <si>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</si>
  <si>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</si>
  <si>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</si>
  <si>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</si>
  <si>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</si>
  <si>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</si>
  <si>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</si>
  <si>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</si>
  <si>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</si>
  <si>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</si>
  <si>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</si>
  <si>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</si>
  <si>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</si>
  <si>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</si>
  <si>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</si>
  <si>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</si>
  <si>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</si>
  <si>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</si>
  <si>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</si>
  <si>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</si>
  <si>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</si>
  <si>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</si>
  <si>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</si>
  <si>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</si>
  <si>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</si>
  <si>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</si>
  <si>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</si>
  <si>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</si>
  <si>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</si>
  <si>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</si>
  <si>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</si>
  <si>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</si>
  <si>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</si>
  <si>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</si>
  <si>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</si>
  <si>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</si>
  <si>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</si>
  <si>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</si>
  <si>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</si>
  <si>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</si>
  <si>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</si>
  <si>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</si>
  <si>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</si>
  <si>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</si>
  <si>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</si>
  <si>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</si>
  <si>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</si>
  <si>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</si>
  <si>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</si>
  <si>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</si>
  <si>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</si>
  <si>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</si>
  <si>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</si>
  <si>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</si>
  <si>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</si>
  <si>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</si>
  <si>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</si>
  <si>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</si>
  <si>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</si>
  <si>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</si>
  <si>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</si>
  <si>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</si>
  <si>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</si>
  <si>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</si>
  <si>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</si>
  <si>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</si>
  <si>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</si>
  <si>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</si>
  <si>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</si>
  <si>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</si>
  <si>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</si>
  <si>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</si>
  <si>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</si>
  <si>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</si>
  <si>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</si>
  <si>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</si>
  <si>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</si>
  <si>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</si>
  <si>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</si>
  <si>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</si>
  <si>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</si>
  <si>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</si>
  <si>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</si>
  <si>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</si>
  <si>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</si>
  <si>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</si>
  <si>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</si>
  <si>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</si>
  <si>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</si>
  <si>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</si>
  <si>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</si>
  <si>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</si>
  <si>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</si>
  <si>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</si>
  <si>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</si>
  <si>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</si>
  <si>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</si>
  <si>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</si>
  <si>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</si>
  <si>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</si>
  <si>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</si>
  <si>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</si>
  <si>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</si>
  <si>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</si>
  <si>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</si>
  <si>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</si>
  <si>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</si>
  <si>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</si>
  <si>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</si>
  <si>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</si>
  <si>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</si>
  <si>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</si>
  <si>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</si>
  <si>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</si>
  <si>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</si>
  <si>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</si>
  <si>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</si>
  <si>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</si>
  <si>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</si>
  <si>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</si>
  <si>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</si>
  <si>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</si>
  <si>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</si>
  <si>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</si>
  <si>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</si>
  <si>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</si>
  <si>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</si>
  <si>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</si>
  <si>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</si>
  <si>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</si>
  <si>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</si>
  <si>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</si>
  <si>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</si>
  <si>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</si>
  <si>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</si>
  <si>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</si>
  <si>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</si>
  <si>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</si>
  <si>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</si>
  <si>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</si>
  <si>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</si>
  <si>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</si>
  <si>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</si>
  <si>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</si>
  <si>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</si>
  <si>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</si>
  <si>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</si>
  <si>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</si>
  <si>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</si>
  <si>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</si>
  <si>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</si>
  <si>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</si>
  <si>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</si>
  <si>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</si>
  <si>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</si>
  <si>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</si>
  <si>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</si>
  <si>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</si>
  <si>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</si>
  <si>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</si>
  <si>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</si>
  <si>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</si>
  <si>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</si>
  <si>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</si>
  <si>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</si>
  <si>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</si>
  <si>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</si>
  <si>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</si>
  <si>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</si>
  <si>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</si>
  <si>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</si>
  <si>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</si>
  <si>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</si>
  <si>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</si>
  <si>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</si>
  <si>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</si>
  <si>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</si>
  <si>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</si>
  <si>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</si>
  <si>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</si>
  <si>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</si>
  <si>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</si>
  <si>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</si>
  <si>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</si>
  <si>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</si>
  <si>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</si>
  <si>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</si>
  <si>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</si>
  <si>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</si>
  <si>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</si>
  <si>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</si>
  <si>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</si>
  <si>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</si>
  <si>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</si>
  <si>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</si>
  <si>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</si>
  <si>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</si>
  <si>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</si>
  <si>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</si>
  <si>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</si>
  <si>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</si>
  <si>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</si>
  <si>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</si>
  <si>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</si>
  <si>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</si>
  <si>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</si>
  <si>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</si>
  <si>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</si>
  <si>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</si>
  <si>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</si>
  <si>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</si>
  <si>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</si>
  <si>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</si>
  <si>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</si>
  <si>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</si>
  <si>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</si>
  <si>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</si>
  <si>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</si>
  <si>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</si>
  <si>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</si>
  <si>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</si>
  <si>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</si>
  <si>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</si>
  <si>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</si>
  <si>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</si>
  <si>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</si>
  <si>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</si>
  <si>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</si>
  <si>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</si>
  <si>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</si>
  <si>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</si>
  <si>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</si>
  <si>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</si>
  <si>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</si>
  <si>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</si>
  <si>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</si>
  <si>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</si>
  <si>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</si>
  <si>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</si>
  <si>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</si>
  <si>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</si>
  <si>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</si>
  <si>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</si>
  <si>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</si>
  <si>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</si>
  <si>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</si>
  <si>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</si>
  <si>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</si>
  <si>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</si>
  <si>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</si>
  <si>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</si>
  <si>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</si>
  <si>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</si>
  <si>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</si>
  <si>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</si>
  <si>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</si>
  <si>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</si>
  <si>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</si>
  <si>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</si>
  <si>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</si>
  <si>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</si>
  <si>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</si>
  <si>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</si>
  <si>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</si>
  <si>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</si>
  <si>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</si>
  <si>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</si>
  <si>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</si>
  <si>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</si>
  <si>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</si>
  <si>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</si>
  <si>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</si>
  <si>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</si>
  <si>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</si>
  <si>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</si>
  <si>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</si>
  <si>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</si>
  <si>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</si>
  <si>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</si>
  <si>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</si>
  <si>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</si>
  <si>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</si>
  <si>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</si>
  <si>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</si>
  <si>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</si>
  <si>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</si>
  <si>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</si>
  <si>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</si>
  <si>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</si>
  <si>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</si>
  <si>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</si>
  <si>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</si>
  <si>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</si>
  <si>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</si>
  <si>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</si>
  <si>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</si>
  <si>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</si>
  <si>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</si>
  <si>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</si>
  <si>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</si>
  <si>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</si>
  <si>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</si>
  <si>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</si>
  <si>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</si>
  <si>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</si>
  <si>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</si>
  <si>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</si>
  <si>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</si>
  <si>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</si>
  <si>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</si>
  <si>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</si>
  <si>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</si>
  <si>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</si>
  <si>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</si>
  <si>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</si>
  <si>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</si>
  <si>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</si>
  <si>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</si>
  <si>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</si>
  <si>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</si>
  <si>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</si>
  <si>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</si>
  <si>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</si>
  <si>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</si>
  <si>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</si>
  <si>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</si>
  <si>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</si>
  <si>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</si>
  <si>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</si>
  <si>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</si>
  <si>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</si>
  <si>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</si>
  <si>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</si>
  <si>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</si>
  <si>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</si>
  <si>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</si>
  <si>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</si>
  <si>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</si>
  <si>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</si>
  <si>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</si>
  <si>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</si>
  <si>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</si>
  <si>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</si>
  <si>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</si>
  <si>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</si>
  <si>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</si>
  <si>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</si>
  <si>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</si>
  <si>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</si>
  <si>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</si>
  <si>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</si>
  <si>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</si>
  <si>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</si>
  <si>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</si>
  <si>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</si>
  <si>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</si>
  <si>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</si>
  <si>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</si>
  <si>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</si>
  <si>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</si>
  <si>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</si>
  <si>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</si>
  <si>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</si>
  <si>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</si>
  <si>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</si>
  <si>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</si>
  <si>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</si>
  <si>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</si>
  <si>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</si>
  <si>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</si>
  <si>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</si>
  <si>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</si>
  <si>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</si>
  <si>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</si>
  <si>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</si>
  <si>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</si>
  <si>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</si>
  <si>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</si>
  <si>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</si>
  <si>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</si>
  <si>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</si>
  <si>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</si>
  <si>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</si>
  <si>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</si>
  <si>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</si>
  <si>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</si>
  <si>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</si>
  <si>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</si>
  <si>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</si>
  <si>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</si>
  <si>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</si>
  <si>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</si>
  <si>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</si>
  <si>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</si>
  <si>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</si>
  <si>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</si>
  <si>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</si>
  <si>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</si>
  <si>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</si>
  <si>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</si>
  <si>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</si>
  <si>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</si>
  <si>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</si>
  <si>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</si>
  <si>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</si>
  <si>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</si>
  <si>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</si>
  <si>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</si>
  <si>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</si>
  <si>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</si>
  <si>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</si>
  <si>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</si>
  <si>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</si>
  <si>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</si>
  <si>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</si>
  <si>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</si>
  <si>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</si>
  <si>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</si>
  <si>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</si>
  <si>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</si>
  <si>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</si>
  <si>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</si>
  <si>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</si>
  <si>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</si>
  <si>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</si>
  <si>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</si>
  <si>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</si>
  <si>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</si>
  <si>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</si>
  <si>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</si>
  <si>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</si>
  <si>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</si>
  <si>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</si>
  <si>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</si>
  <si>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</si>
  <si>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</si>
  <si>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</si>
  <si>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</si>
  <si>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</si>
  <si>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</si>
  <si>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</si>
  <si>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</si>
  <si>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</si>
  <si>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</si>
  <si>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</si>
  <si>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</si>
  <si>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</si>
  <si>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</si>
  <si>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</si>
  <si>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</si>
  <si>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</si>
  <si>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</si>
  <si>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</si>
  <si>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</si>
  <si>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</si>
  <si>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</si>
  <si>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</si>
  <si>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</si>
  <si>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</si>
  <si>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</si>
  <si>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</si>
  <si>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</si>
  <si>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</si>
  <si>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</si>
  <si>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</si>
  <si>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</si>
  <si>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</si>
  <si>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</si>
  <si>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</si>
  <si>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</si>
  <si>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</si>
  <si>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</si>
  <si>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</si>
  <si>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</si>
  <si>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</si>
  <si>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</si>
  <si>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</si>
  <si>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</si>
  <si>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</si>
  <si>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</si>
  <si>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</si>
  <si>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</si>
  <si>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</si>
  <si>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</si>
  <si>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</si>
  <si>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</si>
  <si>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</si>
  <si>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</si>
  <si>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</si>
  <si>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</si>
  <si>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</si>
  <si>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</si>
  <si>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</si>
  <si>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</si>
  <si>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</si>
  <si>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</si>
  <si>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</si>
  <si>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</si>
  <si>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</si>
  <si>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</si>
  <si>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</si>
  <si>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</si>
  <si>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</si>
  <si>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</si>
  <si>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</si>
  <si>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</si>
  <si>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</si>
  <si>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</si>
  <si>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</si>
  <si>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</si>
  <si>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</si>
  <si>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</si>
  <si>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</si>
  <si>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</si>
  <si>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</si>
  <si>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</si>
  <si>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</si>
  <si>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</si>
  <si>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</si>
  <si>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</si>
  <si>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</si>
  <si>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</si>
  <si>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</si>
  <si>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</si>
  <si>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</si>
  <si>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</si>
  <si>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</si>
  <si>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</si>
  <si>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</si>
  <si>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</si>
  <si>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</si>
  <si>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</si>
  <si>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</si>
  <si>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</si>
  <si>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</si>
  <si>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</si>
  <si>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</si>
  <si>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</si>
  <si>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</si>
  <si>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</si>
  <si>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</si>
  <si>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</si>
  <si>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</si>
  <si>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</si>
  <si>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</si>
  <si>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</si>
  <si>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</si>
  <si>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</si>
  <si>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</si>
  <si>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</si>
  <si>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</si>
  <si>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</si>
  <si>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</si>
  <si>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</si>
  <si>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</si>
  <si>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</si>
  <si>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</si>
  <si>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</si>
  <si>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</si>
  <si>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</si>
  <si>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</si>
  <si>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</si>
  <si>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</si>
  <si>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</si>
  <si>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</si>
  <si>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</si>
  <si>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</si>
  <si>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</si>
  <si>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</si>
  <si>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</si>
  <si>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</si>
  <si>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</si>
  <si>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</si>
  <si>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</si>
  <si>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</si>
  <si>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</si>
  <si>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</si>
  <si>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</si>
  <si>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</si>
  <si>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</si>
  <si>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</si>
  <si>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</si>
  <si>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</si>
  <si>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</si>
  <si>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</si>
  <si>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</si>
  <si>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</si>
  <si>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</si>
  <si>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</si>
  <si>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</si>
  <si>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</si>
  <si>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</si>
  <si>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</si>
  <si>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</si>
  <si>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</si>
  <si>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</si>
  <si>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</si>
  <si>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</si>
  <si>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</si>
  <si>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</si>
  <si>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</si>
  <si>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</si>
  <si>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</si>
  <si>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</si>
  <si>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</si>
  <si>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</si>
  <si>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</si>
  <si>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</si>
  <si>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</si>
  <si>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</si>
  <si>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</si>
  <si>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</si>
  <si>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</si>
  <si>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</si>
  <si>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</si>
  <si>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</si>
  <si>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</si>
  <si>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</si>
  <si>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</si>
  <si>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</si>
  <si>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</si>
  <si>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</si>
  <si>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</si>
  <si>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</si>
  <si>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</si>
  <si>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</si>
  <si>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</si>
  <si>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</si>
  <si>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</si>
  <si>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</si>
  <si>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</si>
  <si>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</si>
  <si>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</si>
  <si>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</si>
  <si>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</si>
  <si>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</si>
  <si>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</si>
  <si>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</si>
  <si>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</si>
  <si>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</si>
  <si>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</si>
  <si>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</si>
  <si>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</si>
  <si>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</si>
  <si>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</si>
  <si>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</si>
  <si>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</si>
  <si>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</si>
  <si>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</si>
  <si>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</si>
  <si>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</si>
  <si>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</si>
  <si>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</si>
  <si>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</si>
  <si>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</si>
  <si>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</si>
  <si>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</si>
  <si>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</si>
  <si>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</si>
  <si>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</si>
  <si>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</si>
  <si>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</si>
  <si>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</si>
  <si>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</si>
  <si>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</si>
  <si>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</si>
  <si>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</si>
  <si>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</si>
  <si>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</si>
  <si>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</si>
  <si>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</si>
  <si>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</si>
  <si>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</si>
  <si>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</si>
  <si>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</si>
  <si>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</si>
  <si>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</si>
  <si>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</si>
  <si>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</si>
  <si>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</si>
  <si>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</si>
  <si>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</si>
  <si>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</si>
  <si>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</si>
  <si>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</si>
  <si>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</si>
  <si>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</si>
  <si>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</si>
  <si>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</si>
  <si>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</si>
  <si>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</si>
  <si>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</si>
  <si>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</si>
  <si>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</si>
  <si>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</si>
  <si>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</si>
  <si>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</si>
  <si>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</si>
  <si>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</si>
  <si>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</si>
  <si>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</si>
  <si>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</si>
  <si>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</si>
  <si>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</si>
  <si>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</si>
  <si>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</si>
  <si>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</si>
  <si>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</si>
  <si>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</si>
  <si>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</si>
  <si>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</si>
  <si>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</si>
  <si>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</si>
  <si>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</si>
  <si>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</si>
  <si>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</si>
  <si>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</si>
  <si>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</si>
  <si>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</si>
  <si>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</si>
  <si>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</si>
  <si>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</si>
  <si>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</si>
  <si>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</si>
  <si>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</si>
  <si>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</si>
  <si>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</si>
  <si>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</si>
  <si>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</si>
  <si>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</si>
  <si>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</si>
  <si>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</si>
  <si>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</si>
  <si>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</si>
  <si>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</si>
  <si>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</si>
  <si>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</si>
  <si>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</si>
  <si>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</si>
  <si>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</si>
  <si>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</si>
  <si>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</si>
  <si>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</si>
  <si>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</si>
  <si>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</si>
  <si>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</si>
  <si>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</si>
  <si>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</si>
  <si>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</si>
  <si>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</si>
  <si>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</si>
  <si>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</si>
  <si>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</si>
  <si>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</si>
  <si>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</si>
  <si>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</si>
  <si>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</si>
  <si>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</si>
  <si>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</si>
  <si>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</si>
  <si>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</si>
  <si>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</si>
  <si>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</si>
  <si>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</si>
  <si>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</si>
  <si>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</si>
  <si>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</si>
  <si>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</si>
  <si>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</si>
  <si>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</si>
  <si>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</si>
  <si>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</si>
  <si>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</si>
  <si>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</si>
  <si>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</si>
  <si>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</si>
  <si>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</si>
  <si>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</si>
  <si>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</si>
  <si>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</si>
  <si>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</si>
  <si>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</si>
  <si>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</si>
  <si>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</si>
  <si>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</si>
  <si>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</si>
  <si>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</si>
  <si>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</si>
  <si>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</si>
  <si>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</si>
  <si>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</si>
  <si>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</si>
  <si>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</si>
  <si>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</si>
  <si>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</si>
  <si>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</si>
  <si>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</si>
  <si>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</si>
  <si>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</si>
  <si>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</si>
  <si>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</si>
  <si>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</si>
  <si>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</si>
  <si>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</si>
  <si>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</si>
  <si>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</si>
  <si>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</si>
  <si>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</si>
  <si>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</si>
  <si>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</si>
  <si>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</si>
  <si>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</si>
  <si>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</si>
  <si>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</si>
  <si>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</si>
  <si>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</si>
  <si>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</si>
  <si>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</si>
  <si>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</si>
  <si>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</si>
  <si>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</si>
  <si>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</si>
  <si>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</si>
  <si>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</si>
  <si>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</si>
  <si>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</si>
  <si>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</si>
  <si>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</si>
  <si>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</si>
  <si>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</si>
  <si>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</si>
  <si>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</si>
  <si>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</si>
  <si>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</si>
  <si>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</si>
  <si>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</si>
  <si>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</si>
  <si>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</si>
  <si>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</si>
  <si>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</si>
  <si>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</si>
  <si>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</si>
  <si>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</si>
  <si>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</si>
  <si>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</si>
  <si>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</si>
  <si>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</si>
  <si>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</si>
  <si>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</si>
  <si>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</si>
  <si>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</si>
  <si>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</si>
  <si>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</si>
  <si>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</si>
  <si>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</si>
  <si>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</si>
  <si>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</si>
  <si>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</si>
  <si>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</si>
  <si>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</si>
  <si>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</si>
  <si>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</si>
  <si>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</si>
  <si>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</si>
  <si>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</si>
  <si>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</si>
  <si>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</si>
  <si>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</si>
  <si>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</si>
  <si>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</si>
  <si>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</si>
  <si>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</si>
  <si>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</si>
  <si>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</si>
  <si>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</si>
  <si>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</si>
  <si>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</si>
  <si>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</si>
  <si>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</si>
  <si>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</si>
  <si>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</si>
  <si>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</si>
  <si>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</si>
  <si>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</si>
  <si>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</si>
  <si>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</si>
  <si>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</si>
  <si>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</si>
  <si>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</si>
  <si>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</si>
  <si>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</si>
  <si>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</si>
  <si>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</si>
  <si>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</si>
  <si>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</si>
  <si>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</si>
  <si>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</si>
  <si>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</si>
  <si>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</si>
  <si>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</si>
  <si>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</si>
  <si>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</si>
  <si>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</si>
  <si>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</si>
  <si>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</si>
  <si>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</si>
  <si>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</si>
  <si>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</si>
  <si>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</si>
  <si>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</si>
  <si>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</si>
  <si>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</si>
  <si>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</si>
  <si>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</si>
  <si>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</si>
  <si>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</si>
  <si>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</si>
  <si>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</si>
  <si>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</si>
  <si>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</si>
  <si>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</si>
  <si>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</si>
  <si>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</si>
  <si>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</si>
  <si>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</si>
  <si>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</si>
  <si>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</si>
  <si>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</si>
  <si>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</si>
  <si>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</si>
  <si>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</si>
  <si>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</si>
  <si>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</si>
  <si>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</si>
  <si>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</si>
  <si>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</si>
  <si>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</si>
  <si>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</si>
  <si>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</si>
  <si>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</si>
  <si>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</si>
  <si>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</si>
  <si>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</si>
  <si>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</si>
  <si>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</si>
  <si>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</si>
  <si>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</si>
  <si>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</si>
  <si>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</si>
  <si>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</si>
  <si>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</si>
  <si>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</si>
  <si>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</si>
  <si>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</si>
  <si>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</si>
  <si>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</si>
  <si>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</si>
  <si>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</si>
  <si>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</si>
  <si>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</si>
  <si>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</si>
  <si>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</si>
  <si>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</si>
  <si>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</si>
  <si>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</si>
  <si>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</si>
  <si>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</si>
  <si>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</si>
  <si>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</si>
  <si>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</si>
  <si>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</si>
  <si>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</si>
  <si>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</si>
  <si>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</si>
  <si>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</si>
  <si>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</si>
  <si>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</si>
  <si>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</si>
  <si>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</si>
  <si>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</si>
  <si>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</si>
  <si>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</si>
  <si>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</si>
  <si>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</si>
  <si>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</si>
  <si>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</si>
  <si>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</si>
  <si>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</si>
  <si>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</si>
  <si>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</si>
  <si>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</si>
  <si>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</si>
  <si>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</si>
  <si>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</si>
  <si>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</si>
  <si>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</si>
  <si>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</si>
  <si>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</si>
  <si>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</si>
  <si>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</si>
  <si>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</si>
  <si>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</si>
  <si>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</si>
  <si>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</si>
  <si>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</si>
  <si>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</si>
  <si>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</si>
  <si>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</si>
  <si>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</si>
  <si>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</si>
  <si>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</si>
  <si>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</si>
  <si>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</si>
  <si>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</si>
  <si>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</si>
  <si>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</si>
  <si>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</si>
  <si>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</si>
  <si>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</si>
  <si>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</si>
  <si>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</si>
  <si>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</si>
  <si>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</si>
  <si>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</si>
  <si>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</si>
  <si>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</si>
  <si>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</si>
  <si>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</si>
  <si>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</si>
  <si>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</si>
  <si>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</si>
  <si>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</si>
  <si>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</si>
  <si>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</si>
  <si>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</si>
  <si>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</si>
  <si>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</si>
  <si>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</si>
  <si>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</si>
  <si>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</si>
  <si>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</si>
  <si>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</si>
  <si>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</si>
  <si>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</si>
  <si>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</si>
  <si>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</si>
  <si>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</si>
  <si>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</si>
  <si>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</si>
  <si>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</si>
  <si>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</si>
  <si>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</si>
  <si>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</si>
  <si>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</si>
  <si>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</si>
  <si>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</si>
  <si>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</si>
  <si>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</si>
  <si>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</si>
  <si>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</si>
  <si>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</si>
  <si>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</si>
  <si>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</si>
  <si>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</si>
  <si>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</si>
  <si>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</si>
  <si>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</si>
  <si>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</si>
  <si>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</si>
  <si>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</si>
  <si>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</si>
  <si>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</si>
  <si>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</si>
  <si>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</si>
  <si>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</si>
  <si>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</si>
  <si>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</si>
  <si>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</si>
  <si>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</si>
  <si>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</si>
  <si>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</si>
  <si>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</si>
  <si>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</si>
  <si>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</si>
  <si>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</si>
  <si>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</si>
  <si>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</si>
  <si>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</si>
  <si>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</si>
  <si>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</si>
  <si>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</si>
  <si>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</si>
  <si>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</si>
  <si>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</si>
  <si>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</si>
  <si>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</si>
  <si>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</si>
  <si>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</si>
  <si>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</si>
  <si>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</si>
  <si>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</si>
  <si>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</si>
  <si>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</si>
  <si>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</si>
  <si>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</si>
  <si>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</si>
  <si>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</si>
  <si>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</si>
  <si>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</si>
  <si>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</si>
  <si>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</si>
  <si>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</si>
  <si>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</si>
  <si>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</si>
  <si>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</si>
  <si>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</si>
  <si>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</si>
  <si>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</si>
  <si>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</si>
  <si>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</si>
  <si>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</si>
  <si>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</si>
  <si>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</si>
  <si>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</si>
  <si>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</si>
  <si>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</si>
  <si>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</si>
  <si>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</si>
  <si>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</si>
  <si>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</si>
  <si>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</si>
  <si>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</si>
  <si>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</si>
  <si>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</si>
  <si>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</si>
  <si>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</si>
  <si>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</si>
  <si>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</si>
  <si>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</si>
  <si>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</si>
  <si>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</si>
  <si>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</si>
  <si>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</si>
  <si>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</si>
  <si>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</si>
  <si>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</si>
  <si>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</si>
  <si>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</si>
  <si>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</si>
  <si>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</si>
  <si>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</si>
  <si>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</si>
  <si>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</si>
  <si>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</si>
  <si>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</si>
  <si>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</si>
  <si>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</si>
  <si>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</si>
  <si>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</si>
  <si>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</si>
  <si>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</si>
  <si>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</si>
  <si>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</si>
  <si>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</si>
  <si>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</si>
  <si>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</si>
  <si>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</si>
  <si>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</si>
  <si>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</si>
  <si>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</si>
  <si>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</si>
  <si>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</si>
  <si>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</si>
  <si>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</si>
  <si>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</si>
  <si>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</si>
  <si>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</si>
  <si>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</si>
  <si>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</si>
  <si>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</si>
  <si>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</si>
  <si>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</si>
  <si>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</si>
  <si>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</si>
  <si>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</si>
  <si>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</si>
  <si>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</si>
  <si>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</si>
  <si>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</si>
  <si>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</si>
  <si>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</si>
  <si>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</si>
  <si>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</si>
  <si>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</si>
  <si>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</si>
  <si>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</si>
  <si>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</si>
  <si>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</si>
  <si>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</si>
  <si>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</si>
  <si>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</si>
  <si>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</si>
  <si>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</si>
  <si>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</si>
  <si>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</si>
  <si>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</si>
  <si>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</si>
  <si>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</si>
  <si>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</si>
  <si>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</si>
  <si>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</si>
  <si>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</si>
  <si>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</si>
  <si>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</si>
  <si>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</si>
  <si>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</si>
  <si>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</si>
  <si>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</si>
  <si>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</si>
  <si>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</si>
  <si>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</si>
  <si>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</si>
  <si>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</si>
  <si>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</si>
  <si>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</si>
  <si>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</si>
  <si>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</si>
  <si>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</si>
  <si>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</si>
  <si>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</si>
  <si>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</si>
  <si>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</si>
  <si>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</si>
  <si>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</si>
  <si>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</si>
  <si>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</si>
  <si>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</si>
  <si>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</si>
  <si>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</si>
  <si>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</si>
  <si>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</si>
  <si>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</si>
  <si>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</si>
  <si>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</si>
  <si>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</si>
  <si>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</si>
  <si>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</si>
  <si>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</si>
  <si>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</si>
  <si>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</si>
  <si>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</si>
  <si>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</si>
  <si>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</si>
  <si>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</si>
  <si>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</si>
  <si>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</si>
  <si>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</si>
  <si>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</si>
  <si>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</si>
  <si>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</si>
  <si>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</si>
  <si>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</si>
  <si>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</si>
  <si>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</si>
  <si>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</si>
  <si>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</si>
  <si>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</si>
  <si>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</si>
  <si>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</si>
  <si>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</si>
  <si>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</si>
  <si>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</si>
  <si>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</si>
  <si>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</si>
  <si>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</si>
  <si>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</si>
  <si>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</si>
  <si>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</si>
  <si>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</si>
  <si>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</si>
  <si>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</si>
  <si>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</si>
  <si>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</si>
  <si>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</si>
  <si>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</si>
  <si>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</si>
  <si>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</si>
  <si>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</si>
  <si>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</si>
  <si>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</si>
  <si>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</si>
  <si>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</si>
  <si>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</si>
  <si>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</si>
  <si>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</si>
  <si>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</si>
  <si>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</si>
  <si>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</si>
  <si>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</si>
  <si>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</si>
  <si>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</si>
  <si>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</si>
  <si>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</si>
  <si>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</si>
  <si>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</si>
  <si>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</si>
  <si>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</si>
  <si>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</si>
  <si>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</si>
  <si>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</si>
  <si>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</si>
  <si>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</si>
  <si>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</si>
  <si>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</si>
  <si>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</si>
  <si>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</si>
  <si>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</si>
  <si>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</si>
  <si>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</si>
  <si>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</si>
  <si>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</si>
  <si>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</si>
  <si>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</si>
  <si>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</si>
  <si>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</si>
  <si>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</si>
  <si>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</si>
  <si>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</si>
  <si>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</si>
  <si>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</si>
  <si>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</si>
  <si>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</si>
  <si>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</si>
  <si>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</si>
  <si>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</si>
  <si>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</si>
  <si>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</si>
  <si>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</si>
  <si>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</si>
  <si>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</si>
  <si>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</si>
  <si>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</si>
  <si>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</si>
  <si>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</si>
  <si>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</si>
  <si>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</si>
  <si>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</si>
  <si>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</si>
  <si>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</si>
  <si>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</si>
  <si>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</si>
  <si>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</si>
  <si>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</si>
  <si>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</si>
  <si>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</si>
  <si>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</si>
  <si>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</si>
  <si>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</si>
  <si>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</si>
  <si>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</si>
  <si>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</si>
  <si>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</si>
  <si>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</si>
  <si>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</si>
  <si>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</si>
  <si>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</si>
  <si>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</si>
  <si>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</si>
  <si>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</si>
  <si>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</si>
  <si>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</si>
  <si>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</si>
  <si>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</si>
  <si>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</si>
  <si>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</si>
  <si>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</si>
  <si>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</si>
  <si>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</si>
  <si>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</si>
  <si>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</si>
  <si>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</si>
  <si>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</si>
  <si>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</si>
  <si>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</si>
  <si>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</si>
  <si>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</si>
  <si>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</si>
  <si>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</si>
  <si>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</si>
  <si>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</si>
  <si>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</si>
  <si>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</si>
  <si>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</si>
  <si>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</si>
  <si>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</si>
  <si>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</si>
  <si>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</si>
  <si>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</si>
  <si>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</si>
  <si>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</si>
  <si>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</si>
  <si>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</si>
  <si>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</si>
  <si>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</si>
  <si>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</si>
  <si>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</si>
  <si>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</si>
  <si>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</si>
  <si>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</si>
  <si>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</si>
  <si>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</si>
  <si>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</si>
  <si>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</si>
  <si>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</si>
  <si>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</si>
  <si>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</si>
  <si>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</si>
  <si>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</si>
  <si>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</si>
  <si>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</si>
  <si>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</si>
  <si>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</si>
  <si>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</si>
  <si>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</si>
  <si>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</si>
  <si>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</si>
  <si>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</si>
  <si>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</si>
  <si>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</si>
  <si>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</si>
  <si>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</si>
  <si>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</si>
  <si>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</si>
  <si>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</si>
  <si>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</si>
  <si>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</si>
  <si>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</si>
  <si>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</si>
  <si>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</si>
  <si>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</si>
  <si>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</si>
  <si>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</si>
  <si>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</si>
  <si>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</si>
  <si>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</si>
  <si>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</si>
  <si>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</si>
  <si>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</si>
  <si>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</si>
  <si>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</si>
  <si>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</si>
  <si>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</si>
  <si>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</si>
  <si>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</si>
  <si>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</si>
  <si>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</si>
  <si>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</si>
  <si>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</si>
  <si>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</si>
  <si>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</si>
  <si>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</si>
  <si>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</si>
  <si>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</si>
  <si>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</si>
  <si>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</si>
  <si>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</si>
  <si>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</si>
  <si>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</si>
  <si>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</si>
  <si>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</si>
  <si>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</si>
  <si>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</si>
  <si>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</si>
  <si>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</si>
  <si>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</si>
  <si>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</si>
  <si>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</si>
  <si>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</si>
  <si>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</si>
  <si>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</si>
  <si>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</si>
  <si>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</si>
  <si>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</si>
  <si>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</si>
  <si>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</si>
  <si>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</si>
  <si>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</si>
  <si>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</si>
  <si>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</si>
  <si>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</si>
  <si>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</si>
  <si>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</si>
  <si>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</si>
  <si>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</si>
  <si>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</si>
  <si>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</si>
  <si>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</si>
  <si>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</si>
  <si>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</si>
  <si>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</si>
  <si>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</si>
  <si>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</si>
  <si>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</si>
  <si>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</si>
  <si>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</si>
  <si>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</si>
  <si>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</si>
  <si>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</si>
  <si>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</si>
  <si>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</si>
  <si>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</si>
  <si>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</si>
  <si>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</si>
  <si>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</si>
  <si>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</si>
  <si>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</si>
  <si>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</si>
  <si>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</si>
  <si>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</si>
  <si>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</si>
  <si>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</si>
  <si>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</si>
  <si>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</si>
  <si>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</si>
  <si>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</si>
  <si>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</si>
  <si>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</si>
  <si>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</si>
  <si>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</si>
  <si>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</si>
  <si>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</si>
  <si>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</si>
  <si>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</si>
  <si>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</si>
  <si>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</si>
  <si>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</si>
  <si>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</si>
  <si>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</si>
  <si>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</si>
  <si>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</si>
  <si>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</si>
  <si>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</si>
  <si>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</si>
  <si>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</si>
  <si>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</si>
  <si>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</si>
  <si>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</si>
  <si>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</si>
  <si>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</si>
  <si>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</si>
  <si>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</si>
  <si>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</si>
  <si>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</si>
  <si>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</si>
  <si>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</si>
  <si>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</si>
  <si>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</si>
  <si>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</si>
  <si>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</si>
  <si>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</si>
  <si>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</si>
  <si>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</si>
  <si>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</si>
  <si>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</si>
  <si>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</si>
  <si>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</si>
  <si>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</si>
  <si>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</si>
  <si>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</si>
  <si>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</si>
  <si>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</si>
  <si>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</si>
  <si>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</si>
  <si>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</si>
  <si>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</si>
  <si>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</si>
  <si>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</si>
  <si>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</si>
  <si>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</si>
  <si>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</si>
  <si>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</si>
  <si>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</si>
  <si>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</si>
  <si>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</si>
  <si>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</si>
  <si>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</si>
  <si>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</si>
  <si>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</si>
  <si>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</si>
  <si>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</si>
  <si>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</si>
  <si>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</si>
  <si>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</si>
  <si>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</si>
  <si>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</si>
  <si>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</si>
  <si>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</si>
  <si>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</si>
  <si>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</si>
  <si>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</si>
  <si>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</si>
  <si>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</si>
  <si>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</si>
  <si>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</si>
  <si>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</si>
  <si>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</si>
  <si>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</si>
  <si>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</si>
  <si>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</si>
  <si>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</si>
  <si>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</si>
  <si>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</si>
  <si>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</si>
  <si>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</si>
  <si>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</si>
  <si>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</si>
  <si>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</si>
  <si>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</si>
  <si>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</si>
  <si>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</si>
  <si>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</si>
  <si>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</si>
  <si>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</si>
  <si>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</si>
  <si>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</si>
  <si>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</si>
  <si>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</si>
  <si>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</si>
  <si>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</si>
  <si>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</si>
  <si>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</si>
  <si>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</si>
  <si>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</si>
  <si>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</si>
  <si>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</si>
  <si>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</si>
  <si>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</si>
  <si>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</si>
  <si>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</si>
  <si>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</si>
  <si>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</si>
  <si>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</si>
  <si>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</si>
  <si>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</si>
  <si>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</si>
  <si>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</si>
  <si>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</si>
  <si>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</si>
  <si>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</si>
  <si>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</si>
  <si>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</si>
  <si>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</si>
  <si>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</si>
  <si>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</si>
  <si>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</si>
  <si>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</si>
  <si>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</si>
  <si>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</si>
  <si>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</si>
  <si>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</si>
  <si>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</si>
  <si>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</si>
  <si>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</si>
  <si>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</si>
  <si>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</si>
  <si>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</si>
  <si>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</si>
  <si>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</si>
  <si>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</si>
  <si>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</si>
  <si>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</si>
  <si>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</si>
  <si>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</si>
  <si>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</si>
  <si>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</si>
  <si>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</si>
  <si>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</si>
  <si>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</si>
  <si>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</si>
  <si>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</si>
  <si>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</si>
  <si>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</si>
  <si>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</si>
  <si>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</si>
  <si>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</si>
  <si>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</si>
  <si>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</si>
  <si>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</si>
  <si>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</si>
  <si>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</si>
  <si>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</si>
  <si>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</si>
  <si>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</si>
  <si>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</si>
  <si>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</si>
  <si>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</si>
  <si>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</si>
  <si>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</si>
  <si>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</si>
  <si>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</si>
  <si>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</si>
  <si>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</si>
  <si>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</si>
  <si>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</si>
  <si>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</si>
  <si>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</si>
  <si>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</si>
  <si>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</si>
  <si>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</si>
  <si>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</si>
  <si>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</si>
  <si>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</si>
  <si>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</si>
  <si>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</si>
  <si>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</si>
  <si>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</si>
  <si>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</si>
  <si>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</si>
  <si>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</si>
  <si>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</si>
  <si>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</si>
  <si>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</si>
  <si>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</si>
  <si>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</si>
  <si>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</si>
  <si>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</si>
  <si>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</si>
  <si>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</si>
  <si>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</si>
  <si>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</si>
  <si>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</si>
  <si>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</si>
  <si>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</si>
  <si>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</si>
  <si>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</si>
  <si>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</si>
  <si>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</si>
  <si>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</si>
  <si>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</si>
  <si>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</si>
  <si>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</si>
  <si>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</si>
  <si>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</si>
  <si>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</si>
  <si>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</si>
  <si>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</si>
  <si>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</si>
  <si>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</si>
  <si>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</si>
  <si>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</si>
  <si>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</si>
  <si>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</si>
  <si>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</si>
  <si>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</si>
  <si>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</si>
  <si>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</si>
  <si>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</si>
  <si>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</si>
  <si>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</si>
  <si>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</si>
  <si>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</si>
  <si>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</si>
  <si>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</si>
  <si>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</si>
  <si>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</si>
  <si>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</si>
  <si>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</si>
  <si>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</si>
  <si>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</si>
  <si>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</si>
  <si>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</si>
  <si>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</si>
  <si>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</si>
  <si>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</si>
  <si>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</si>
  <si>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</si>
  <si>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</si>
  <si>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</si>
  <si>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</si>
  <si>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</si>
  <si>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</si>
  <si>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</si>
  <si>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</si>
  <si>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</si>
  <si>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</si>
  <si>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</si>
  <si>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</si>
  <si>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</si>
  <si>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</si>
  <si>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</si>
  <si>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</si>
  <si>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</si>
  <si>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</si>
  <si>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</si>
  <si>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</si>
  <si>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</si>
  <si>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</si>
  <si>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</si>
  <si>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</si>
  <si>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</si>
  <si>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</si>
  <si>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</si>
  <si>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</si>
  <si>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</si>
  <si>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</si>
  <si>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</si>
  <si>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</si>
  <si>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</si>
  <si>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</si>
  <si>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</si>
  <si>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</si>
  <si>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</si>
  <si>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</si>
  <si>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</si>
  <si>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</si>
  <si>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</si>
  <si>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</si>
  <si>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</si>
  <si>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</si>
  <si>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</si>
  <si>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</si>
  <si>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</si>
  <si>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</si>
  <si>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</si>
  <si>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</si>
  <si>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</si>
  <si>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</si>
  <si>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</si>
  <si>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</si>
  <si>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</si>
  <si>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</si>
  <si>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</si>
  <si>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</si>
  <si>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</si>
  <si>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</si>
  <si>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</si>
  <si>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</si>
  <si>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</si>
  <si>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</si>
  <si>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</si>
  <si>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</si>
  <si>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</si>
  <si>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</si>
  <si>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</si>
  <si>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</si>
  <si>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</si>
  <si>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</si>
  <si>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</si>
  <si>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</si>
  <si>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</si>
  <si>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</si>
  <si>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</si>
  <si>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</si>
  <si>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</si>
  <si>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</si>
  <si>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</si>
  <si>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</si>
  <si>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</si>
  <si>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</si>
  <si>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</si>
  <si>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</si>
  <si>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</si>
  <si>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</si>
  <si>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</si>
  <si>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</si>
  <si>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</si>
  <si>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</si>
  <si>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</si>
  <si>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</si>
  <si>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</si>
  <si>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</si>
  <si>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</si>
  <si>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</si>
  <si>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</si>
  <si>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</si>
  <si>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</si>
  <si>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</si>
  <si>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</si>
  <si>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</si>
  <si>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</si>
  <si>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</si>
  <si>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</si>
  <si>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</si>
  <si>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</si>
  <si>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</si>
  <si>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</si>
  <si>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</si>
  <si>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</si>
  <si>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</si>
  <si>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</si>
  <si>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</si>
  <si>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</si>
  <si>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</si>
  <si>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</si>
  <si>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</si>
  <si>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</si>
  <si>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</si>
  <si>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</si>
  <si>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</si>
  <si>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</si>
  <si>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</si>
  <si>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</si>
  <si>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</si>
  <si>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</si>
  <si>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</si>
  <si>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</si>
  <si>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</si>
  <si>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</si>
  <si>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</si>
  <si>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</si>
  <si>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</si>
  <si>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</si>
  <si>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</si>
  <si>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</si>
  <si>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</si>
  <si>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</si>
  <si>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</si>
  <si>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</si>
  <si>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</si>
  <si>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</si>
  <si>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</si>
  <si>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</si>
  <si>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</si>
  <si>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</si>
  <si>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</si>
  <si>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</si>
  <si>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</si>
  <si>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</si>
  <si>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</si>
  <si>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</si>
  <si>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</si>
  <si>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</si>
  <si>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</si>
  <si>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</si>
  <si>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</si>
  <si>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</si>
  <si>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</si>
  <si>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</si>
  <si>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</si>
  <si>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</si>
  <si>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</si>
  <si>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</si>
  <si>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</si>
  <si>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</si>
  <si>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</si>
  <si>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</si>
  <si>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</si>
  <si>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</si>
  <si>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</si>
  <si>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</si>
  <si>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</si>
  <si>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</si>
  <si>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</si>
  <si>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</si>
  <si>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</si>
  <si>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</si>
  <si>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</si>
  <si>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</si>
  <si>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</si>
  <si>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</si>
  <si>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</si>
  <si>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</si>
  <si>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</si>
  <si>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</si>
  <si>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</si>
  <si>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</si>
  <si>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</si>
  <si>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</si>
  <si>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</si>
  <si>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</si>
  <si>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</si>
  <si>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</si>
  <si>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</si>
  <si>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</si>
  <si>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</si>
  <si>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</si>
  <si>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</si>
  <si>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</si>
  <si>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</si>
  <si>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</si>
  <si>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</si>
  <si>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</si>
  <si>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</si>
  <si>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</si>
  <si>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</si>
  <si>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</si>
  <si>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</si>
  <si>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</si>
  <si>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</si>
  <si>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</si>
  <si>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</si>
  <si>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</si>
  <si>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</si>
  <si>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</si>
  <si>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</si>
  <si>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</si>
  <si>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</si>
  <si>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</si>
  <si>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</si>
  <si>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</si>
  <si>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</si>
  <si>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</si>
  <si>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</si>
  <si>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</si>
  <si>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</si>
  <si>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</si>
  <si>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</si>
  <si>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</si>
  <si>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</si>
  <si>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</si>
  <si>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</si>
  <si>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</si>
  <si>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</si>
  <si>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</si>
  <si>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</si>
  <si>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</si>
  <si>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</si>
  <si>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</si>
  <si>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</si>
  <si>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</si>
  <si>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</si>
  <si>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</si>
  <si>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</si>
  <si>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</si>
  <si>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</si>
  <si>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</si>
  <si>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</si>
  <si>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</si>
  <si>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</si>
  <si>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</si>
  <si>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</si>
  <si>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</si>
  <si>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</si>
  <si>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</si>
  <si>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</si>
  <si>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</si>
  <si>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</si>
  <si>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</si>
  <si>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</si>
  <si>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</si>
  <si>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</si>
  <si>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</si>
  <si>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</si>
  <si>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</si>
  <si>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</si>
  <si>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</si>
  <si>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</si>
  <si>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</si>
  <si>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</si>
  <si>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</si>
  <si>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</si>
  <si>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</si>
  <si>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</si>
  <si>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</si>
  <si>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</si>
  <si>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</si>
  <si>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</si>
  <si>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</si>
  <si>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</si>
  <si>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</si>
  <si>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</si>
  <si>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</si>
  <si>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</si>
  <si>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</si>
  <si>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</si>
  <si>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</si>
  <si>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</si>
  <si>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</si>
  <si>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</si>
  <si>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</si>
  <si>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</si>
  <si>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</si>
  <si>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</si>
  <si>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</si>
  <si>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</si>
  <si>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</si>
  <si>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</si>
  <si>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</si>
  <si>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</si>
  <si>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</si>
  <si>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</si>
  <si>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</si>
  <si>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</si>
  <si>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</si>
  <si>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</si>
  <si>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</si>
  <si>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</si>
  <si>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</si>
  <si>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</si>
  <si>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</si>
  <si>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</si>
  <si>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</si>
  <si>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</si>
  <si>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</si>
  <si>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</si>
  <si>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</si>
  <si>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</si>
  <si>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</si>
  <si>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</si>
  <si>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</si>
  <si>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</si>
  <si>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</si>
  <si>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</si>
  <si>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</si>
  <si>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</si>
  <si>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</si>
  <si>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</si>
  <si>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</si>
  <si>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</si>
  <si>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</si>
  <si>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</si>
  <si>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</si>
  <si>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</si>
  <si>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</si>
  <si>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</si>
  <si>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</si>
  <si>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</si>
  <si>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</si>
  <si>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</si>
  <si>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</si>
  <si>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</si>
  <si>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</si>
  <si>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</si>
  <si>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</si>
  <si>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</si>
  <si>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</si>
  <si>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</si>
  <si>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</si>
  <si>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</si>
  <si>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</si>
  <si>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</si>
  <si>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</si>
  <si>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</si>
  <si>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</si>
  <si>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</si>
  <si>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</si>
  <si>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</si>
  <si>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</si>
  <si>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</si>
  <si>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</si>
  <si>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</si>
  <si>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</si>
  <si>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</si>
  <si>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</si>
  <si>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</si>
  <si>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</si>
  <si>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</si>
  <si>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</si>
  <si>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</si>
  <si>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</si>
  <si>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</si>
  <si>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</si>
  <si>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</si>
  <si>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</si>
  <si>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</si>
  <si>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</si>
  <si>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</si>
  <si>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</si>
  <si>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</si>
  <si>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</si>
  <si>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</si>
  <si>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</si>
  <si>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</si>
  <si>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</si>
  <si>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</si>
  <si>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</si>
  <si>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</si>
  <si>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</si>
  <si>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</si>
  <si>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</si>
  <si>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</si>
  <si>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</si>
  <si>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</si>
  <si>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</si>
  <si>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</si>
  <si>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</si>
  <si>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</si>
  <si>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</si>
  <si>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</si>
  <si>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</si>
  <si>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</si>
  <si>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</si>
  <si>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</si>
  <si>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</si>
  <si>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</si>
  <si>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</si>
  <si>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</si>
  <si>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</si>
  <si>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</si>
  <si>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</si>
  <si>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</si>
  <si>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</si>
  <si>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</si>
  <si>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</si>
  <si>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</si>
  <si>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</si>
  <si>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</si>
  <si>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</si>
  <si>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</si>
  <si>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</si>
  <si>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</si>
  <si>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</si>
  <si>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</si>
  <si>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</si>
  <si>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</si>
  <si>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</si>
  <si>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</si>
  <si>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</si>
  <si>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</si>
  <si>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</si>
  <si>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</si>
  <si>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</si>
  <si>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</si>
  <si>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</si>
  <si>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</si>
  <si>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</si>
  <si>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</si>
  <si>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</si>
  <si>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</si>
  <si>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</si>
  <si>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</si>
  <si>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</si>
  <si>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</si>
  <si>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</si>
  <si>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</si>
  <si>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</si>
  <si>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</si>
  <si>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</si>
  <si>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</si>
  <si>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</si>
  <si>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</si>
  <si>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</si>
  <si>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</si>
  <si>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</si>
  <si>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</si>
  <si>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</si>
  <si>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</si>
  <si>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</si>
  <si>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</si>
  <si>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</si>
  <si>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</si>
  <si>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</si>
  <si>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</si>
  <si>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</si>
  <si>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</si>
  <si>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</si>
  <si>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</si>
  <si>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</si>
  <si>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</si>
  <si>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</si>
  <si>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</si>
  <si>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</si>
  <si>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</si>
  <si>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</si>
  <si>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</si>
  <si>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</si>
  <si>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</si>
  <si>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</si>
  <si>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</si>
  <si>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</si>
  <si>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</si>
  <si>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</si>
  <si>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</si>
  <si>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</si>
  <si>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</si>
  <si>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</si>
  <si>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</si>
  <si>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</si>
  <si>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</si>
  <si>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</si>
  <si>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</si>
  <si>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</si>
  <si>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</si>
  <si>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</si>
  <si>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</si>
  <si>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</si>
  <si>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</si>
  <si>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</si>
  <si>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</si>
  <si>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</si>
  <si>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</si>
  <si>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</si>
  <si>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</si>
  <si>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</si>
  <si>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</si>
  <si>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</si>
  <si>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</si>
  <si>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</si>
  <si>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</si>
  <si>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</si>
  <si>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</si>
  <si>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</si>
  <si>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</si>
  <si>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</si>
  <si>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</si>
  <si>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</si>
  <si>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</si>
  <si>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</si>
  <si>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</si>
  <si>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</si>
  <si>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</si>
  <si>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</si>
  <si>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</si>
  <si>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</si>
  <si>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</si>
  <si>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</si>
  <si>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</si>
  <si>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</si>
  <si>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</si>
  <si>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</si>
  <si>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</si>
  <si>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</si>
  <si>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</si>
  <si>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</si>
  <si>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</si>
  <si>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</si>
  <si>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</si>
  <si>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</si>
  <si>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</si>
  <si>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</si>
  <si>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</si>
  <si>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</si>
  <si>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</si>
  <si>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</si>
  <si>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</si>
  <si>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</si>
  <si>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</si>
  <si>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</si>
  <si>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</si>
  <si>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</si>
  <si>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</si>
  <si>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</si>
  <si>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</si>
  <si>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</si>
  <si>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</si>
  <si>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</si>
  <si>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</si>
  <si>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</si>
  <si>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</si>
  <si>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</si>
  <si>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</si>
  <si>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</si>
  <si>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</si>
  <si>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</si>
  <si>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</si>
  <si>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</si>
  <si>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</si>
  <si>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</si>
  <si>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</si>
  <si>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</si>
  <si>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</si>
  <si>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</si>
  <si>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</si>
  <si>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</si>
  <si>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</si>
  <si>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</si>
  <si>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</si>
  <si>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</si>
  <si>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</si>
  <si>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</si>
  <si>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</si>
  <si>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</si>
  <si>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</si>
  <si>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</si>
  <si>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</si>
  <si>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</si>
  <si>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</si>
  <si>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</si>
  <si>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</si>
  <si>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</si>
  <si>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</si>
  <si>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</si>
  <si>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</si>
  <si>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</si>
  <si>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</si>
  <si>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</si>
  <si>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</si>
  <si>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</si>
  <si>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</si>
  <si>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</si>
  <si>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</si>
  <si>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</si>
  <si>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</si>
  <si>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</si>
  <si>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</si>
  <si>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</si>
  <si>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</si>
  <si>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</si>
  <si>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</si>
  <si>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</si>
  <si>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</si>
  <si>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</si>
  <si>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</si>
  <si>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</si>
  <si>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</si>
  <si>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</si>
  <si>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</si>
  <si>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</si>
  <si>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</si>
  <si>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</si>
  <si>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</si>
  <si>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</si>
  <si>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</si>
  <si>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</si>
  <si>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</si>
  <si>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</si>
  <si>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</si>
  <si>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</si>
  <si>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</si>
  <si>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</si>
  <si>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</si>
  <si>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</si>
  <si>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</si>
  <si>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</si>
  <si>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</si>
  <si>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</si>
  <si>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</si>
  <si>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</si>
  <si>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</si>
  <si>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</si>
  <si>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</si>
  <si>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</si>
  <si>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</si>
  <si>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</si>
  <si>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</si>
  <si>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</si>
  <si>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</si>
  <si>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</si>
  <si>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</si>
  <si>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</si>
  <si>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</si>
  <si>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</si>
  <si>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</si>
  <si>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</si>
  <si>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</si>
  <si>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</si>
  <si>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</si>
  <si>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</si>
  <si>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</si>
  <si>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</si>
  <si>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</si>
  <si>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</si>
  <si>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</si>
  <si>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</si>
  <si>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</si>
  <si>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</si>
  <si>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</si>
  <si>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</si>
  <si>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</si>
  <si>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</si>
  <si>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</si>
  <si>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</si>
  <si>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</si>
  <si>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</si>
  <si>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</si>
  <si>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</si>
  <si>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</si>
  <si>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</si>
  <si>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</si>
  <si>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</si>
  <si>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</si>
  <si>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</si>
  <si>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</si>
  <si>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</si>
  <si>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</si>
  <si>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</si>
  <si>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</si>
  <si>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</si>
  <si>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</si>
  <si>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</si>
  <si>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</si>
  <si>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</si>
  <si>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</si>
  <si>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</si>
  <si>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</si>
  <si>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</si>
  <si>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</si>
  <si>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</si>
  <si>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</si>
  <si>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</si>
  <si>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</si>
  <si>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</si>
  <si>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</si>
  <si>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</si>
  <si>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</si>
  <si>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</si>
  <si>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</si>
  <si>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</si>
  <si>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</si>
  <si>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</si>
  <si>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</si>
  <si>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</si>
  <si>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</si>
  <si>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</si>
  <si>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</si>
  <si>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</si>
  <si>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</si>
  <si>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</si>
  <si>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</si>
  <si>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</si>
  <si>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</si>
  <si>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</si>
  <si>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</si>
  <si>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</si>
  <si>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</si>
  <si>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</si>
  <si>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</si>
  <si>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</si>
  <si>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</si>
  <si>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</si>
  <si>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</si>
  <si>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</si>
  <si>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</si>
  <si>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</si>
  <si>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</si>
  <si>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</si>
  <si>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</si>
  <si>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</si>
  <si>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</si>
  <si>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</si>
  <si>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</si>
  <si>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</si>
  <si>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</si>
  <si>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</si>
  <si>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</si>
  <si>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</si>
  <si>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</si>
  <si>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</si>
  <si>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</si>
  <si>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</si>
  <si>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</si>
  <si>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</si>
  <si>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</si>
  <si>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</si>
  <si>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</si>
  <si>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</si>
  <si>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</si>
  <si>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</si>
  <si>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</si>
  <si>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</si>
  <si>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</si>
  <si>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</si>
  <si>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</si>
  <si>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</si>
  <si>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</si>
  <si>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</si>
  <si>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</si>
  <si>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</si>
  <si>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</si>
  <si>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</si>
  <si>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</si>
  <si>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</si>
  <si>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</si>
  <si>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</si>
  <si>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</si>
  <si>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</si>
  <si>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</si>
  <si>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</si>
  <si>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</si>
  <si>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</si>
  <si>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</si>
  <si>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</si>
  <si>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</si>
  <si>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</si>
  <si>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</si>
  <si>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</si>
  <si>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</si>
  <si>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</si>
  <si>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</si>
  <si>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</si>
  <si>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</si>
  <si>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</si>
  <si>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</si>
  <si>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</si>
  <si>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</si>
  <si>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</si>
  <si>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</si>
  <si>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</si>
  <si>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</si>
  <si>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</si>
  <si>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</si>
  <si>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</si>
  <si>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</si>
  <si>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</si>
  <si>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</si>
  <si>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</si>
  <si>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</si>
  <si>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</si>
  <si>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</si>
  <si>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</si>
  <si>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</si>
  <si>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</si>
  <si>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</si>
  <si>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</si>
  <si>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</si>
  <si>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</si>
  <si>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</si>
  <si>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</si>
  <si>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</si>
  <si>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</si>
  <si>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</si>
  <si>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</si>
  <si>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</si>
  <si>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</si>
  <si>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</si>
  <si>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</si>
  <si>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</si>
  <si>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</si>
  <si>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</si>
  <si>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</si>
  <si>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</si>
  <si>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</si>
  <si>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</si>
  <si>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</si>
  <si>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</si>
  <si>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</si>
  <si>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</si>
  <si>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</si>
  <si>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</si>
  <si>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</si>
  <si>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</si>
  <si>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</si>
  <si>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</si>
  <si>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</si>
  <si>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</si>
  <si>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</si>
  <si>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</si>
  <si>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</si>
  <si>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</si>
  <si>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</si>
  <si>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</si>
  <si>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</si>
  <si>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</si>
  <si>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</si>
  <si>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</si>
  <si>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</si>
  <si>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</si>
  <si>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</si>
  <si>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</si>
  <si>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</si>
  <si>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</si>
  <si>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</si>
  <si>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</si>
  <si>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</si>
  <si>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</si>
  <si>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</si>
  <si>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</si>
  <si>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</si>
  <si>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</si>
  <si>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</si>
  <si>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</si>
  <si>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</si>
  <si>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</si>
  <si>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</si>
  <si>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</si>
  <si>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</si>
  <si>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</si>
  <si>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</si>
  <si>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</si>
  <si>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</si>
  <si>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</si>
  <si>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</si>
  <si>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</si>
  <si>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</si>
  <si>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</si>
  <si>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</si>
  <si>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</si>
  <si>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</si>
  <si>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</si>
  <si>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</si>
  <si>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</si>
  <si>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</si>
  <si>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</si>
  <si>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</si>
  <si>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</si>
  <si>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</si>
  <si>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</si>
  <si>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</si>
  <si>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</si>
  <si>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</si>
  <si>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</si>
  <si>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</si>
  <si>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</si>
  <si>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</si>
  <si>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</si>
  <si>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</si>
  <si>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</si>
  <si>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</si>
  <si>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</si>
  <si>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</si>
  <si>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</si>
  <si>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</si>
  <si>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</si>
  <si>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</si>
  <si>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</si>
  <si>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</si>
  <si>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</si>
  <si>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</si>
  <si>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</si>
  <si>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</si>
  <si>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</si>
  <si>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</si>
  <si>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</si>
  <si>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</si>
  <si>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</si>
  <si>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</si>
  <si>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</si>
  <si>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</si>
  <si>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</si>
  <si>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</si>
  <si>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</si>
  <si>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</si>
  <si>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</si>
  <si>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</si>
  <si>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</si>
  <si>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</si>
  <si>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</si>
  <si>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</si>
  <si>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</si>
  <si>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</si>
  <si>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</si>
  <si>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</si>
  <si>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</si>
  <si>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</si>
  <si>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</si>
  <si>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</si>
  <si>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</si>
  <si>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</si>
  <si>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</si>
  <si>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</si>
  <si>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</si>
  <si>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</si>
  <si>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</si>
  <si>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</si>
  <si>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</si>
  <si>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</si>
  <si>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</si>
  <si>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</si>
  <si>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</si>
  <si>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</si>
  <si>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</si>
  <si>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</si>
  <si>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</si>
  <si>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</si>
  <si>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</si>
  <si>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</si>
  <si>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</si>
  <si>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</si>
  <si>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</si>
  <si>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</si>
  <si>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</si>
  <si>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</si>
  <si>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</si>
  <si>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</si>
  <si>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</si>
  <si>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</si>
  <si>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</si>
  <si>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</si>
  <si>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</si>
  <si>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</si>
  <si>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</si>
  <si>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</si>
  <si>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</si>
  <si>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</si>
  <si>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</si>
  <si>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</si>
  <si>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</si>
  <si>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</si>
  <si>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</si>
  <si>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</si>
  <si>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</si>
  <si>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</si>
  <si>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</si>
  <si>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</si>
  <si>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</si>
  <si>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</si>
  <si>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</si>
  <si>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</si>
  <si>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</si>
  <si>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</si>
  <si>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</si>
  <si>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</si>
  <si>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</si>
  <si>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</si>
  <si>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</si>
  <si>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</si>
  <si>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</si>
  <si>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</si>
  <si>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</si>
  <si>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</si>
  <si>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</si>
  <si>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</si>
  <si>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</si>
  <si>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</si>
  <si>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</si>
  <si>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</si>
  <si>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</si>
  <si>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</si>
  <si>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</si>
  <si>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</si>
  <si>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</si>
  <si>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</si>
  <si>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</si>
  <si>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</si>
  <si>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</si>
  <si>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</si>
  <si>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</si>
  <si>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</si>
  <si>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</si>
  <si>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</si>
  <si>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</si>
  <si>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</si>
  <si>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</si>
  <si>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</si>
  <si>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</si>
  <si>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</si>
  <si>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</si>
  <si>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</si>
  <si>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</si>
  <si>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</si>
  <si>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</si>
  <si>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</si>
  <si>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</si>
  <si>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</si>
  <si>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</si>
  <si>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</si>
  <si>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</si>
  <si>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</si>
  <si>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</si>
  <si>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</si>
  <si>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</si>
  <si>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</si>
  <si>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</si>
  <si>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</si>
  <si>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</si>
  <si>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</si>
  <si>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</si>
  <si>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</si>
  <si>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</si>
  <si>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</si>
  <si>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</si>
  <si>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</si>
  <si>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</si>
  <si>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</si>
  <si>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</si>
  <si>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</si>
  <si>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</si>
  <si>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</si>
  <si>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</si>
  <si>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</si>
  <si>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</si>
  <si>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</si>
  <si>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</si>
  <si>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</si>
  <si>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</si>
  <si>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</si>
  <si>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</si>
  <si>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</si>
  <si>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</si>
  <si>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</si>
  <si>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</si>
  <si>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</si>
  <si>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</si>
  <si>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</si>
  <si>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</si>
  <si>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</si>
  <si>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</si>
  <si>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</si>
  <si>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</si>
  <si>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</si>
  <si>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</si>
  <si>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</si>
  <si>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</si>
  <si>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</si>
  <si>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</si>
  <si>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</si>
  <si>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</si>
  <si>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</si>
  <si>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</si>
  <si>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</si>
  <si>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</si>
  <si>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</si>
  <si>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</si>
  <si>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</si>
  <si>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</si>
  <si>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</si>
  <si>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</si>
  <si>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</si>
  <si>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</si>
  <si>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</si>
  <si>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</si>
  <si>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</si>
  <si>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</si>
  <si>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</si>
  <si>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</si>
  <si>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</si>
  <si>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</si>
  <si>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</si>
  <si>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</si>
  <si>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</si>
  <si>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</si>
  <si>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</si>
  <si>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</si>
  <si>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</si>
  <si>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</si>
  <si>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</si>
  <si>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</si>
  <si>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</si>
  <si>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</si>
  <si>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</si>
  <si>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</si>
  <si>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</si>
  <si>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</si>
  <si>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</si>
  <si>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</si>
  <si>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</si>
  <si>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</si>
  <si>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</si>
  <si>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</si>
  <si>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</si>
  <si>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</si>
  <si>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</si>
  <si>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</si>
  <si>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</si>
  <si>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</si>
  <si>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</si>
  <si>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</si>
  <si>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</si>
  <si>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</si>
  <si>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</si>
  <si>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</si>
  <si>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</si>
  <si>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</si>
  <si>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</si>
  <si>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</si>
  <si>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</si>
  <si>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</si>
  <si>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</si>
  <si>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</si>
  <si>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</si>
  <si>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</si>
  <si>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</si>
  <si>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</si>
  <si>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</si>
  <si>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</si>
  <si>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</si>
  <si>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</si>
  <si>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</si>
  <si>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</si>
  <si>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</si>
  <si>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</si>
  <si>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</si>
  <si>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</si>
  <si>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</si>
  <si>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</si>
  <si>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</si>
  <si>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</si>
  <si>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</si>
  <si>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</si>
  <si>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</si>
  <si>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</si>
  <si>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</si>
  <si>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</si>
  <si>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</si>
  <si>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</si>
  <si>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</si>
  <si>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</si>
  <si>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</si>
  <si>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</si>
  <si>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</si>
  <si>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</si>
  <si>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</si>
  <si>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</si>
  <si>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</si>
  <si>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</si>
  <si>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</si>
  <si>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</si>
  <si>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</si>
  <si>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</si>
  <si>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</si>
  <si>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</si>
  <si>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</si>
  <si>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</si>
  <si>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</si>
  <si>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</si>
  <si>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</si>
  <si>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</si>
  <si>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</si>
  <si>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</si>
  <si>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</si>
  <si>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</si>
  <si>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</si>
  <si>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</si>
  <si>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</si>
  <si>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</si>
  <si>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</si>
  <si>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</si>
  <si>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</si>
  <si>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</si>
  <si>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</si>
  <si>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</si>
  <si>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</si>
  <si>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</si>
  <si>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</si>
  <si>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</si>
  <si>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</si>
  <si>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</si>
  <si>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</si>
  <si>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</si>
  <si>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</si>
  <si>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</si>
  <si>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</si>
  <si>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</si>
  <si>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</si>
  <si>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</si>
  <si>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</si>
  <si>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</si>
  <si>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</si>
  <si>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</si>
  <si>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</si>
  <si>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</si>
  <si>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</si>
  <si>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</si>
  <si>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</si>
  <si>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</si>
  <si>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</si>
  <si>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</si>
  <si>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</si>
  <si>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</si>
  <si>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</si>
  <si>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</si>
  <si>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</si>
  <si>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</si>
  <si>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</si>
  <si>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</si>
  <si>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</si>
  <si>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</si>
  <si>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</si>
  <si>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</si>
  <si>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</si>
  <si>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</si>
  <si>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</si>
  <si>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</si>
  <si>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</si>
  <si>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</si>
  <si>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</si>
  <si>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</si>
  <si>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</si>
  <si>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</si>
  <si>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</si>
  <si>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</si>
  <si>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</si>
  <si>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</si>
  <si>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</si>
  <si>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</si>
  <si>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</si>
  <si>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</si>
  <si>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</si>
  <si>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</si>
  <si>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</si>
  <si>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</si>
  <si>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</si>
  <si>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</si>
  <si>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</si>
  <si>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</si>
  <si>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</si>
  <si>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</si>
  <si>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</si>
  <si>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</si>
  <si>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</si>
  <si>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</si>
  <si>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</si>
  <si>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</si>
  <si>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</si>
  <si>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</si>
  <si>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</si>
  <si>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</si>
  <si>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</si>
  <si>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</si>
  <si>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</si>
  <si>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</si>
  <si>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</si>
  <si>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</si>
  <si>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</si>
  <si>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</si>
  <si>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</si>
  <si>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</si>
  <si>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</si>
  <si>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</si>
  <si>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</si>
  <si>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</si>
  <si>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</si>
  <si>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</si>
  <si>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</si>
  <si>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</si>
  <si>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</si>
  <si>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</si>
  <si>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</si>
  <si>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</si>
  <si>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</si>
  <si>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</si>
  <si>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</si>
  <si>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</si>
  <si>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</si>
  <si>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</si>
  <si>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</si>
  <si>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</si>
  <si>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</si>
  <si>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</si>
  <si>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</si>
  <si>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</si>
  <si>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</si>
  <si>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</si>
  <si>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</si>
  <si>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</si>
  <si>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</si>
  <si>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</si>
  <si>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</si>
  <si>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</si>
  <si>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</si>
  <si>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</si>
  <si>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</si>
  <si>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</si>
  <si>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</si>
  <si>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</si>
  <si>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</si>
  <si>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</si>
  <si>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</si>
  <si>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</si>
  <si>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</si>
  <si>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</si>
  <si>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</si>
  <si>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</si>
  <si>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</si>
  <si>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</si>
  <si>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</si>
  <si>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</si>
  <si>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</si>
  <si>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</si>
  <si>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</si>
  <si>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</si>
  <si>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</si>
  <si>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</si>
  <si>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</si>
  <si>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</si>
  <si>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</si>
  <si>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</si>
  <si>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</si>
  <si>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</si>
  <si>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</si>
  <si>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</si>
  <si>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</si>
  <si>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</si>
  <si>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</si>
  <si>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</si>
  <si>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</si>
  <si>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</si>
  <si>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</si>
  <si>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</si>
  <si>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</si>
  <si>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</si>
  <si>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</si>
  <si>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</si>
  <si>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</si>
  <si>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</si>
  <si>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</si>
  <si>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</si>
  <si>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</si>
  <si>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</si>
  <si>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</si>
  <si>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</si>
  <si>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</si>
  <si>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</si>
  <si>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</si>
  <si>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</si>
  <si>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</si>
  <si>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</si>
  <si>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</si>
  <si>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</si>
  <si>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</si>
  <si>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</si>
  <si>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</si>
  <si>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</si>
  <si>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</si>
  <si>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</si>
  <si>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</si>
  <si>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</si>
  <si>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</si>
  <si>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</si>
  <si>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</si>
  <si>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</si>
  <si>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</si>
  <si>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</si>
  <si>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</si>
  <si>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</si>
  <si>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</si>
  <si>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</si>
  <si>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</si>
  <si>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</si>
  <si>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</si>
  <si>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</si>
  <si>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</si>
  <si>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</si>
  <si>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</si>
  <si>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</si>
  <si>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</si>
  <si>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</si>
  <si>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</si>
  <si>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</si>
  <si>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</si>
  <si>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</si>
  <si>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</si>
  <si>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</si>
  <si>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</si>
  <si>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</si>
  <si>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</si>
  <si>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</si>
  <si>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</si>
  <si>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</si>
  <si>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</si>
  <si>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</si>
  <si>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</si>
  <si>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</si>
  <si>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</si>
  <si>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</si>
  <si>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</si>
  <si>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</si>
  <si>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</si>
  <si>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</si>
  <si>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</si>
  <si>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</si>
  <si>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</si>
  <si>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</si>
  <si>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</si>
  <si>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</si>
  <si>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</si>
  <si>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</si>
  <si>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</si>
  <si>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</si>
  <si>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</si>
  <si>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</si>
  <si>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</si>
  <si>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</si>
  <si>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</si>
  <si>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</si>
  <si>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</si>
  <si>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</si>
  <si>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</si>
  <si>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</si>
  <si>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</si>
  <si>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</si>
  <si>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</si>
  <si>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</si>
  <si>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</si>
  <si>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</si>
  <si>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</si>
  <si>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</si>
  <si>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</si>
  <si>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</si>
  <si>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</si>
  <si>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</si>
  <si>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</si>
  <si>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</si>
  <si>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</si>
  <si>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</si>
  <si>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</si>
  <si>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</si>
  <si>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</si>
  <si>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</si>
  <si>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</si>
  <si>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</si>
  <si>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</si>
  <si>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</si>
  <si>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</si>
  <si>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</si>
  <si>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</si>
  <si>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</si>
  <si>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</si>
  <si>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</si>
  <si>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</si>
  <si>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</si>
  <si>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</si>
  <si>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</si>
  <si>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</si>
  <si>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</si>
  <si>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</si>
  <si>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</si>
  <si>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</si>
  <si>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</si>
  <si>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</si>
  <si>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</si>
  <si>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</si>
  <si>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</si>
  <si>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</si>
  <si>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</si>
  <si>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</si>
  <si>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</si>
  <si>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</si>
  <si>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</si>
  <si>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</si>
  <si>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</si>
  <si>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</si>
  <si>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</si>
  <si>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</si>
  <si>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</si>
  <si>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</si>
  <si>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</si>
  <si>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</si>
  <si>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</si>
  <si>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</si>
  <si>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</si>
  <si>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</si>
  <si>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</si>
  <si>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</si>
  <si>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</si>
  <si>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</si>
  <si>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</si>
  <si>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</si>
  <si>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</si>
  <si>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</si>
  <si>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</si>
  <si>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</si>
  <si>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</si>
  <si>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</si>
  <si>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</si>
  <si>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</si>
  <si>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</si>
  <si>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</si>
  <si>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</si>
  <si>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</si>
  <si>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</si>
  <si>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</si>
  <si>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</si>
  <si>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</si>
  <si>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</si>
  <si>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</si>
  <si>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</si>
  <si>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</si>
  <si>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</si>
  <si>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</si>
  <si>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</si>
  <si>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</si>
  <si>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</si>
  <si>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</si>
  <si>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</si>
  <si>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</si>
  <si>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</si>
  <si>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</si>
  <si>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</si>
  <si>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</si>
  <si>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</si>
  <si>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</si>
  <si>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</si>
  <si>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</si>
  <si>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</si>
  <si>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</si>
  <si>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</si>
  <si>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</si>
  <si>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</si>
  <si>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</si>
  <si>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</si>
  <si>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</si>
  <si>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</si>
  <si>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</si>
  <si>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</si>
  <si>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</si>
  <si>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</si>
  <si>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</si>
  <si>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</si>
  <si>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</si>
  <si>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</si>
  <si>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</si>
  <si>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</si>
  <si>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</si>
  <si>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</si>
  <si>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</si>
  <si>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</si>
  <si>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</si>
  <si>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</si>
  <si>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</si>
  <si>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</si>
  <si>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</si>
  <si>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</si>
  <si>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</si>
  <si>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</si>
  <si>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</si>
  <si>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</si>
  <si>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</si>
  <si>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</si>
  <si>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</si>
  <si>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</si>
  <si>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</si>
  <si>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</si>
  <si>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</si>
  <si>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</si>
  <si>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</si>
  <si>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</si>
  <si>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</si>
  <si>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</si>
  <si>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</si>
  <si>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</si>
  <si>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</si>
  <si>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</si>
  <si>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</si>
  <si>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</si>
  <si>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</si>
  <si>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</si>
  <si>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</si>
  <si>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</si>
  <si>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</si>
  <si>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</si>
  <si>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</si>
  <si>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</si>
  <si>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</si>
  <si>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</si>
  <si>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</si>
  <si>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</si>
  <si>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</si>
  <si>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</si>
  <si>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</si>
  <si>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</si>
  <si>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</si>
  <si>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</si>
  <si>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</si>
  <si>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</si>
  <si>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</si>
  <si>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</si>
  <si>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</si>
  <si>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</si>
  <si>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</si>
  <si>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</si>
  <si>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</si>
  <si>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</si>
  <si>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</si>
  <si>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</si>
  <si>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</si>
  <si>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</si>
  <si>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</si>
  <si>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</si>
  <si>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</si>
  <si>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</si>
  <si>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</si>
  <si>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</si>
  <si>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</si>
  <si>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</si>
  <si>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</si>
  <si>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</si>
  <si>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</si>
  <si>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</si>
  <si>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</si>
  <si>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</si>
  <si>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</si>
  <si>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</si>
  <si>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</si>
  <si>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</si>
  <si>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</si>
  <si>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</si>
  <si>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</si>
  <si>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</si>
  <si>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</si>
  <si>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</si>
  <si>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</si>
  <si>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</si>
  <si>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</si>
  <si>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</si>
  <si>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</si>
  <si>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</si>
  <si>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</si>
  <si>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</si>
  <si>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</si>
  <si>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</si>
  <si>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</si>
  <si>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</si>
  <si>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</si>
  <si>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</si>
  <si>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</si>
  <si>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</si>
  <si>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</si>
  <si>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</si>
  <si>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</si>
  <si>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</si>
  <si>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</si>
  <si>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</si>
  <si>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</si>
  <si>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</si>
  <si>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</si>
  <si>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</si>
  <si>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</si>
  <si>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</si>
  <si>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</si>
  <si>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</si>
  <si>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</si>
  <si>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</si>
  <si>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</si>
  <si>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</si>
  <si>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</si>
  <si>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</si>
  <si>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</si>
  <si>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</si>
  <si>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</si>
  <si>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</si>
  <si>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</si>
  <si>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</si>
  <si>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</si>
  <si>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</si>
  <si>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</si>
  <si>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</si>
  <si>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</si>
  <si>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</si>
  <si>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</si>
  <si>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</si>
  <si>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</si>
  <si>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</si>
  <si>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</si>
  <si>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</si>
  <si>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</si>
  <si>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</si>
  <si>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</si>
  <si>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</si>
  <si>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</si>
  <si>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</si>
  <si>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</si>
  <si>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</si>
  <si>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</si>
  <si>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</si>
  <si>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</si>
  <si>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</si>
  <si>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</si>
  <si>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</si>
  <si>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</si>
  <si>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</si>
  <si>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</si>
  <si>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</si>
  <si>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</si>
  <si>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</si>
  <si>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</si>
  <si>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</si>
  <si>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</si>
  <si>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</si>
  <si>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</si>
  <si>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</si>
  <si>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</si>
  <si>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</si>
  <si>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</si>
  <si>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</si>
  <si>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</si>
  <si>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</si>
  <si>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</si>
  <si>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</si>
  <si>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</si>
  <si>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</si>
  <si>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</si>
  <si>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</si>
  <si>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</si>
  <si>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</si>
  <si>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</si>
  <si>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</si>
  <si>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</si>
  <si>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</si>
  <si>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</si>
  <si>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</si>
  <si>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</si>
  <si>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</si>
  <si>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</si>
  <si>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</si>
  <si>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</si>
  <si>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</si>
  <si>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</si>
  <si>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</si>
  <si>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</si>
  <si>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</si>
  <si>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</si>
  <si>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</si>
  <si>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</si>
  <si>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</si>
  <si>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</si>
  <si>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</si>
  <si>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</si>
  <si>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</si>
  <si>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</si>
  <si>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</si>
  <si>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</si>
  <si>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</si>
  <si>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</si>
  <si>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</si>
  <si>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</si>
  <si>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</si>
  <si>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</si>
  <si>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</si>
  <si>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</si>
  <si>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</si>
  <si>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</si>
  <si>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</si>
  <si>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</si>
  <si>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</si>
  <si>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</si>
  <si>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</si>
  <si>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</si>
  <si>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</si>
  <si>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</si>
  <si>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</si>
  <si>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</si>
  <si>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</si>
  <si>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</si>
  <si>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</si>
  <si>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</si>
  <si>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</si>
  <si>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</si>
  <si>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</si>
  <si>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</si>
  <si>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</si>
  <si>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</si>
  <si>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</si>
  <si>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</si>
  <si>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</si>
  <si>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</si>
  <si>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</si>
  <si>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</si>
  <si>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</si>
  <si>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</si>
  <si>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</si>
  <si>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</si>
  <si>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</si>
  <si>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</si>
  <si>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</si>
  <si>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</si>
  <si>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</si>
  <si>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</si>
  <si>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</si>
  <si>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</si>
  <si>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</si>
  <si>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</si>
  <si>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</si>
  <si>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</si>
  <si>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</si>
  <si>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</si>
  <si>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</si>
  <si>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</si>
  <si>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</si>
  <si>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</si>
  <si>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</si>
  <si>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</si>
  <si>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</si>
  <si>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</si>
  <si>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</si>
  <si>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</si>
  <si>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</si>
  <si>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</si>
  <si>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</si>
  <si>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</si>
  <si>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</si>
  <si>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</si>
  <si>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</si>
  <si>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</si>
  <si>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</si>
  <si>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</si>
  <si>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</si>
  <si>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</si>
  <si>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</si>
  <si>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</si>
  <si>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</si>
  <si>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</si>
  <si>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</si>
  <si>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</si>
  <si>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</si>
  <si>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</si>
  <si>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</si>
  <si>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</si>
  <si>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</si>
  <si>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</si>
  <si>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</si>
  <si>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</si>
  <si>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</si>
  <si>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</si>
  <si>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</si>
  <si>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</si>
  <si>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</si>
  <si>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</si>
  <si>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</si>
  <si>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</si>
  <si>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</si>
  <si>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</si>
  <si>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</si>
  <si>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</si>
  <si>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</si>
  <si>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</si>
  <si>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</si>
  <si>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</si>
  <si>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</si>
  <si>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</si>
  <si>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</si>
  <si>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</si>
  <si>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</si>
  <si>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</si>
  <si>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</si>
  <si>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</si>
  <si>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</si>
  <si>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</si>
  <si>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</si>
  <si>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</si>
  <si>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</si>
  <si>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</si>
  <si>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</si>
  <si>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</si>
  <si>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</si>
  <si>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</si>
  <si>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</si>
  <si>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</si>
  <si>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</si>
  <si>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</si>
  <si>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</si>
  <si>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</si>
  <si>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</si>
  <si>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</si>
  <si>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</si>
  <si>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</si>
  <si>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</si>
  <si>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</si>
  <si>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</si>
  <si>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</si>
  <si>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</si>
  <si>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</si>
  <si>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</si>
  <si>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</si>
  <si>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</si>
  <si>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</si>
  <si>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</si>
  <si>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</si>
  <si>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</si>
  <si>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</si>
  <si>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</si>
  <si>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</si>
  <si>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</si>
  <si>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</si>
  <si>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</si>
  <si>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</si>
  <si>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</si>
  <si>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</si>
  <si>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</si>
  <si>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</si>
  <si>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</si>
  <si>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</si>
  <si>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</si>
  <si>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</si>
  <si>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</si>
  <si>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</si>
  <si>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</si>
  <si>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</si>
  <si>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</si>
  <si>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</si>
  <si>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</si>
  <si>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</si>
  <si>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</si>
  <si>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</si>
  <si>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</si>
  <si>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</si>
  <si>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</si>
  <si>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</si>
  <si>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</si>
  <si>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</si>
  <si>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</si>
  <si>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</si>
  <si>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</si>
  <si>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</si>
  <si>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</si>
  <si>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</si>
  <si>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</si>
  <si>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</si>
  <si>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</si>
  <si>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</si>
  <si>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</si>
  <si>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</si>
  <si>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</si>
  <si>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</si>
  <si>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</si>
  <si>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</si>
  <si>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</si>
  <si>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</si>
  <si>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</si>
  <si>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</si>
  <si>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</si>
  <si>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</si>
  <si>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</si>
  <si>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</si>
  <si>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</si>
  <si>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</si>
  <si>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</si>
  <si>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</si>
  <si>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</si>
  <si>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</si>
  <si>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</si>
  <si>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</si>
  <si>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</si>
  <si>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</si>
  <si>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</si>
  <si>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</si>
  <si>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</si>
  <si>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</si>
  <si>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</si>
  <si>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</si>
  <si>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</si>
  <si>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</si>
  <si>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</si>
  <si>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</si>
  <si>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</si>
  <si>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</si>
  <si>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</si>
  <si>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</si>
  <si>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</si>
  <si>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</si>
  <si>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</si>
  <si>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</si>
  <si>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</si>
  <si>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</si>
  <si>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</si>
  <si>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</si>
  <si>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</si>
  <si>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</si>
  <si>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</si>
  <si>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</si>
  <si>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</si>
  <si>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</si>
  <si>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</si>
  <si>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</si>
  <si>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</si>
  <si>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</si>
  <si>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</si>
  <si>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</si>
  <si>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</si>
  <si>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</si>
  <si>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</si>
  <si>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</si>
  <si>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</si>
  <si>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</si>
  <si>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</si>
  <si>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</si>
  <si>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</si>
  <si>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</si>
  <si>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</si>
  <si>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</si>
  <si>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</si>
  <si>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</si>
  <si>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</si>
  <si>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</si>
  <si>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</si>
  <si>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</si>
  <si>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</si>
  <si>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</si>
  <si>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</si>
  <si>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</si>
  <si>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</si>
  <si>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</si>
  <si>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</si>
  <si>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</si>
  <si>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</si>
  <si>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</si>
  <si>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</si>
  <si>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</si>
  <si>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</si>
  <si>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</si>
  <si>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</si>
  <si>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</si>
  <si>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</si>
  <si>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</si>
  <si>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</si>
  <si>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</si>
  <si>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</si>
  <si>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</si>
  <si>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</si>
  <si>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</si>
  <si>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</si>
  <si>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</si>
  <si>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</si>
  <si>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</si>
  <si>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</si>
  <si>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</si>
  <si>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</si>
  <si>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</si>
  <si>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</si>
  <si>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</si>
  <si>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</si>
  <si>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</si>
  <si>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</si>
  <si>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</si>
  <si>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</si>
  <si>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</si>
  <si>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</si>
  <si>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</si>
  <si>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</si>
  <si>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</si>
  <si>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</si>
  <si>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</si>
  <si>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</si>
  <si>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</si>
  <si>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</si>
  <si>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</si>
  <si>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</si>
  <si>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</si>
  <si>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</si>
  <si>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</si>
  <si>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</si>
  <si>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</si>
  <si>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</si>
  <si>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</si>
  <si>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</si>
  <si>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</si>
  <si>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</si>
  <si>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</si>
  <si>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</si>
  <si>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</si>
  <si>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</si>
  <si>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</si>
  <si>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</si>
  <si>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</si>
  <si>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</si>
  <si>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</si>
  <si>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</si>
  <si>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</si>
  <si>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</si>
  <si>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</si>
  <si>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</si>
  <si>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</si>
  <si>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</si>
  <si>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</si>
  <si>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</si>
  <si>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</si>
  <si>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</si>
  <si>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</si>
  <si>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</si>
  <si>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</si>
  <si>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</si>
  <si>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</si>
  <si>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</si>
  <si>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</si>
  <si>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</si>
  <si>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</si>
  <si>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</si>
  <si>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</si>
  <si>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</si>
  <si>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</si>
  <si>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</si>
  <si>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</si>
  <si>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</si>
  <si>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</si>
  <si>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</si>
  <si>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</si>
  <si>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</si>
  <si>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</si>
  <si>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</si>
  <si>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</si>
  <si>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</si>
  <si>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</si>
  <si>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</si>
  <si>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</si>
  <si>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</si>
  <si>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</si>
  <si>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</si>
  <si>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</si>
  <si>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</si>
  <si>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</si>
  <si>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</si>
  <si>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</si>
  <si>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</si>
  <si>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</si>
  <si>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</si>
  <si>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</si>
  <si>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</si>
  <si>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</si>
  <si>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</si>
  <si>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</si>
  <si>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</si>
  <si>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</si>
  <si>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</si>
  <si>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</si>
  <si>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</si>
  <si>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</si>
  <si>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</si>
  <si>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</si>
  <si>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</si>
  <si>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</si>
  <si>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</si>
  <si>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</si>
  <si>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</si>
  <si>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</si>
  <si>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</si>
  <si>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</si>
  <si>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</si>
  <si>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</si>
  <si>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</si>
  <si>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</si>
  <si>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</si>
  <si>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</si>
  <si>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</si>
  <si>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</si>
  <si>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</si>
  <si>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</si>
  <si>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</si>
  <si>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</si>
  <si>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</si>
  <si>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</si>
  <si>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</si>
  <si>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</si>
  <si>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</si>
  <si>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</si>
  <si>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</si>
  <si>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</si>
  <si>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</si>
  <si>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</si>
  <si>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</si>
  <si>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</si>
  <si>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</si>
  <si>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</si>
  <si>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</si>
  <si>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</si>
  <si>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</si>
  <si>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</si>
  <si>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</si>
  <si>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</si>
  <si>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</si>
  <si>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</si>
  <si>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</si>
  <si>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</si>
  <si>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</si>
  <si>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</si>
  <si>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</si>
  <si>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</si>
  <si>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</si>
  <si>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</si>
  <si>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</si>
  <si>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</si>
  <si>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</si>
  <si>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</si>
  <si>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</si>
  <si>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</si>
  <si>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</si>
  <si>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</si>
  <si>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</si>
  <si>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</si>
  <si>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</si>
  <si>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</si>
  <si>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</si>
  <si>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</si>
  <si>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</si>
  <si>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</si>
  <si>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</si>
  <si>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</si>
  <si>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</si>
  <si>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</si>
  <si>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</si>
  <si>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</si>
  <si>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</si>
  <si>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</si>
  <si>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</si>
  <si>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</si>
  <si>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</si>
  <si>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</si>
  <si>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</si>
  <si>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</si>
  <si>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</si>
  <si>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</si>
  <si>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</si>
  <si>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</si>
  <si>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</si>
  <si>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</si>
  <si>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</si>
  <si>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</si>
  <si>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</si>
  <si>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</si>
  <si>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</si>
  <si>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</si>
  <si>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</si>
  <si>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</si>
  <si>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</si>
  <si>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</si>
  <si>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</si>
  <si>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</si>
  <si>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</si>
  <si>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</si>
  <si>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</si>
  <si>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</si>
  <si>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</si>
  <si>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</si>
  <si>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</si>
  <si>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</si>
  <si>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</si>
  <si>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</si>
  <si>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</si>
  <si>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</si>
  <si>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</si>
  <si>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</si>
  <si>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</si>
  <si>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</si>
  <si>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</si>
  <si>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</si>
  <si>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</si>
  <si>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</si>
  <si>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</si>
  <si>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</si>
  <si>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</si>
  <si>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</si>
  <si>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</si>
  <si>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</si>
  <si>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</si>
  <si>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</si>
  <si>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</si>
  <si>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</si>
  <si>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</si>
  <si>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</si>
  <si>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</si>
  <si>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</si>
  <si>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</si>
  <si>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</si>
  <si>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</si>
  <si>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</si>
  <si>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</si>
  <si>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</si>
  <si>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</si>
  <si>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</si>
  <si>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</si>
  <si>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</si>
  <si>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</si>
  <si>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</si>
  <si>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</si>
  <si>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</si>
  <si>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</si>
  <si>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</si>
  <si>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</si>
  <si>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</si>
  <si>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</si>
  <si>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</si>
  <si>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</si>
  <si>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</si>
  <si>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</si>
  <si>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</si>
  <si>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</si>
  <si>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</si>
  <si>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</si>
  <si>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</si>
  <si>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</si>
  <si>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</si>
  <si>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</si>
  <si>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</si>
  <si>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</si>
  <si>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</si>
  <si>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</si>
  <si>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</si>
  <si>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</si>
  <si>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</si>
  <si>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</si>
  <si>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</si>
  <si>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</si>
  <si>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</si>
  <si>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</si>
  <si>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</si>
  <si>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</si>
  <si>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</si>
  <si>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</si>
  <si>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</si>
  <si>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</si>
  <si>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</si>
  <si>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</si>
  <si>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</si>
  <si>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</si>
  <si>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</si>
  <si>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</si>
  <si>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</si>
  <si>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</si>
  <si>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</si>
  <si>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</si>
  <si>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</si>
  <si>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</si>
  <si>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</si>
  <si>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</si>
  <si>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</si>
  <si>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</si>
  <si>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</si>
  <si>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</si>
  <si>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</si>
  <si>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</si>
  <si>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</si>
  <si>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</si>
  <si>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</si>
  <si>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</si>
  <si>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</si>
  <si>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</si>
  <si>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</si>
  <si>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</si>
  <si>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</si>
  <si>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</si>
  <si>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</si>
  <si>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</si>
  <si>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</si>
  <si>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</si>
  <si>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</si>
  <si>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</si>
  <si>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</si>
  <si>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</si>
  <si>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</si>
  <si>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</si>
  <si>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</si>
  <si>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</si>
  <si>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</si>
  <si>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</si>
  <si>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</si>
  <si>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</si>
  <si>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</si>
  <si>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</si>
  <si>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</si>
  <si>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</si>
  <si>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</si>
  <si>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</si>
  <si>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</si>
  <si>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</si>
  <si>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</si>
  <si>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</si>
  <si>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</si>
  <si>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</si>
  <si>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</si>
  <si>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</si>
  <si>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</si>
  <si>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</si>
  <si>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</si>
  <si>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</si>
  <si>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</si>
  <si>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</si>
  <si>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</si>
  <si>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</si>
  <si>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</si>
  <si>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</si>
  <si>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</si>
  <si>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</si>
  <si>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</si>
  <si>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</si>
  <si>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</si>
  <si>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</si>
  <si>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</si>
  <si>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</si>
  <si>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</si>
  <si>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</si>
  <si>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</si>
  <si>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</si>
  <si>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</si>
  <si>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</si>
  <si>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</si>
  <si>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</si>
  <si>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</si>
  <si>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</si>
  <si>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</si>
  <si>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</si>
  <si>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</si>
  <si>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</si>
  <si>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</si>
  <si>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</si>
  <si>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</si>
  <si>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</si>
  <si>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</si>
  <si>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</si>
  <si>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</si>
  <si>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</si>
  <si>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</si>
  <si>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</si>
  <si>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</si>
  <si>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</si>
  <si>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</si>
  <si>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</si>
  <si>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</si>
  <si>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</si>
  <si>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</si>
  <si>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</si>
  <si>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</si>
  <si>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</si>
  <si>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</si>
  <si>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</si>
  <si>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</si>
  <si>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</si>
  <si>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</si>
  <si>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</si>
  <si>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</si>
  <si>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</si>
  <si>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</si>
  <si>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</si>
  <si>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</si>
  <si>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</si>
  <si>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</si>
  <si>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</si>
  <si>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</si>
  <si>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</si>
  <si>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</si>
  <si>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</si>
  <si>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</si>
  <si>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</si>
  <si>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</si>
  <si>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</si>
  <si>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</si>
  <si>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</si>
  <si>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</si>
  <si>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</si>
  <si>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</si>
  <si>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</si>
  <si>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</si>
  <si>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</si>
  <si>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</si>
  <si>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</si>
  <si>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</si>
  <si>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</si>
  <si>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</si>
  <si>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</si>
  <si>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</si>
  <si>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</si>
  <si>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</si>
  <si>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</si>
  <si>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</si>
  <si>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</si>
  <si>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</si>
  <si>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</si>
  <si>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</si>
  <si>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</si>
  <si>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</si>
  <si>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</si>
  <si>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</si>
  <si>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</si>
  <si>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</si>
  <si>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</si>
  <si>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</si>
  <si>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</si>
  <si>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</si>
  <si>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</si>
  <si>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</si>
  <si>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</si>
  <si>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</si>
  <si>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</si>
  <si>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</si>
  <si>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</si>
  <si>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</si>
  <si>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</si>
  <si>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</si>
  <si>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</si>
  <si>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</si>
  <si>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</si>
  <si>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</si>
  <si>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</si>
  <si>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</si>
  <si>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</si>
  <si>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</si>
  <si>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</si>
  <si>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</si>
  <si>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</si>
  <si>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</si>
  <si>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</si>
  <si>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</si>
  <si>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</si>
  <si>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</si>
  <si>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</si>
  <si>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</si>
  <si>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</si>
  <si>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</si>
  <si>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</si>
  <si>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</si>
  <si>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</si>
  <si>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</si>
  <si>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</si>
  <si>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</si>
  <si>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</si>
  <si>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</si>
  <si>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</si>
  <si>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</si>
  <si>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</si>
  <si>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</si>
  <si>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</si>
  <si>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</si>
  <si>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</si>
  <si>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</si>
  <si>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</si>
  <si>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</si>
  <si>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</si>
  <si>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</si>
  <si>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</si>
  <si>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</si>
  <si>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</si>
  <si>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</si>
  <si>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</si>
  <si>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</si>
  <si>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</si>
  <si>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</si>
  <si>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</si>
  <si>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</si>
  <si>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</si>
  <si>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</si>
  <si>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</si>
  <si>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</si>
  <si>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</si>
  <si>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</si>
  <si>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</si>
  <si>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</si>
  <si>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</si>
  <si>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</si>
  <si>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</si>
  <si>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</si>
  <si>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</si>
  <si>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</si>
  <si>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</si>
  <si>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</si>
  <si>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</si>
  <si>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</si>
  <si>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</si>
  <si>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</si>
  <si>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</si>
  <si>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</si>
  <si>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</si>
  <si>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</si>
  <si>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</si>
  <si>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</si>
  <si>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</si>
  <si>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</si>
  <si>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</si>
  <si>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</si>
  <si>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</si>
  <si>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</si>
  <si>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</si>
  <si>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</si>
  <si>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</si>
  <si>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</si>
  <si>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</si>
  <si>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</si>
  <si>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</si>
  <si>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</si>
  <si>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</si>
  <si>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</si>
  <si>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</si>
  <si>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</si>
  <si>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</si>
  <si>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</si>
  <si>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</si>
  <si>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</si>
  <si>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</si>
  <si>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</si>
  <si>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</si>
  <si>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</si>
  <si>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</si>
  <si>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</si>
  <si>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</si>
  <si>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</si>
  <si>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</si>
  <si>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</si>
  <si>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</si>
  <si>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</si>
  <si>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</si>
  <si>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</si>
  <si>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</si>
  <si>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</si>
  <si>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</si>
  <si>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</si>
  <si>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</si>
  <si>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</si>
  <si>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</si>
  <si>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</si>
  <si>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</si>
  <si>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</si>
  <si>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</si>
  <si>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</si>
  <si>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</si>
  <si>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</si>
  <si>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</si>
  <si>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</si>
  <si>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</si>
  <si>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</si>
  <si>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</si>
  <si>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</si>
  <si>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</si>
  <si>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</si>
  <si>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</si>
  <si>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</si>
  <si>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</si>
  <si>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</si>
  <si>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</si>
  <si>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</si>
  <si>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</si>
  <si>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</si>
  <si>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</si>
  <si>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</si>
  <si>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</si>
  <si>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</si>
  <si>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</si>
  <si>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</si>
  <si>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</si>
  <si>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</si>
  <si>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</si>
  <si>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</si>
  <si>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</si>
  <si>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</si>
  <si>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</si>
  <si>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</si>
  <si>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</si>
  <si>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</si>
  <si>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</si>
  <si>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</si>
  <si>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</si>
  <si>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</si>
  <si>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</si>
  <si>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</si>
  <si>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</si>
  <si>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</si>
  <si>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</si>
  <si>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</si>
  <si>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</si>
  <si>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</si>
  <si>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</si>
  <si>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</si>
  <si>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</si>
  <si>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</si>
  <si>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</si>
  <si>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</si>
  <si>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</si>
  <si>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</si>
  <si>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</si>
  <si>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</si>
  <si>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</si>
  <si>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</si>
  <si>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</si>
  <si>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</si>
  <si>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</si>
  <si>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</si>
  <si>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</si>
  <si>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</si>
  <si>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</si>
  <si>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</si>
  <si>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</si>
  <si>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</si>
  <si>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</si>
  <si>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</si>
  <si>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</si>
  <si>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</si>
  <si>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</si>
  <si>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</si>
  <si>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</si>
  <si>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</si>
  <si>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</si>
  <si>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</si>
  <si>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</si>
  <si>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</si>
  <si>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</si>
  <si>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</si>
  <si>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</si>
  <si>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</si>
  <si>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</si>
  <si>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</si>
  <si>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</si>
  <si>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</si>
  <si>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</si>
  <si>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</si>
  <si>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</si>
  <si>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</si>
  <si>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</si>
  <si>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</si>
  <si>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</si>
  <si>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</si>
  <si>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</si>
  <si>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</si>
  <si>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</si>
  <si>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</si>
  <si>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</si>
  <si>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</si>
  <si>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</si>
  <si>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</si>
  <si>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</si>
  <si>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</si>
  <si>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</si>
  <si>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</si>
  <si>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</si>
  <si>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</si>
  <si>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</si>
  <si>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</si>
  <si>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</si>
  <si>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</si>
  <si>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</si>
  <si>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</si>
  <si>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</si>
  <si>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</si>
  <si>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</si>
  <si>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</si>
  <si>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</si>
  <si>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</si>
  <si>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</si>
  <si>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</si>
  <si>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</si>
  <si>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</si>
  <si>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</si>
  <si>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</si>
  <si>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</si>
  <si>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</si>
  <si>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</si>
  <si>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</si>
  <si>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</si>
  <si>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</si>
  <si>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</si>
  <si>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</si>
  <si>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</si>
  <si>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</si>
  <si>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</si>
  <si>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</si>
  <si>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</si>
  <si>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</si>
  <si>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</si>
  <si>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</si>
  <si>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</si>
  <si>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</si>
  <si>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</si>
  <si>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</si>
  <si>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</si>
  <si>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</si>
  <si>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</si>
  <si>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</si>
  <si>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</si>
  <si>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</si>
  <si>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</si>
  <si>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</si>
  <si>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</si>
  <si>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</si>
  <si>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</si>
  <si>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</si>
  <si>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</si>
  <si>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</si>
  <si>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</si>
  <si>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</si>
  <si>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</si>
  <si>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</si>
  <si>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</si>
  <si>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</si>
  <si>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</si>
  <si>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</si>
  <si>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</si>
  <si>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</si>
  <si>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</si>
  <si>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</si>
  <si>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</si>
  <si>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</si>
  <si>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</si>
  <si>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</si>
  <si>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</si>
  <si>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</si>
  <si>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</si>
  <si>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</si>
  <si>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</si>
  <si>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</si>
  <si>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</si>
  <si>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</si>
  <si>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</si>
  <si>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</si>
  <si>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</si>
  <si>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</si>
  <si>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</si>
  <si>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</si>
  <si>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</si>
  <si>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</si>
  <si>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</si>
  <si>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</si>
  <si>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</si>
  <si>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</si>
  <si>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</si>
  <si>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</si>
  <si>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</si>
  <si>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</si>
  <si>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</si>
  <si>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</si>
  <si>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</si>
  <si>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</si>
  <si>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</si>
  <si>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</si>
  <si>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</si>
  <si>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</si>
  <si>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</si>
  <si>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</si>
  <si>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</si>
  <si>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</si>
  <si>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</si>
  <si>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</si>
  <si>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</si>
  <si>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</si>
  <si>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</si>
  <si>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</si>
  <si>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</si>
  <si>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</si>
  <si>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</si>
  <si>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</si>
  <si>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</si>
  <si>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</si>
  <si>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</si>
  <si>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</si>
  <si>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</si>
  <si>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</si>
  <si>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</si>
  <si>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</si>
  <si>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</si>
  <si>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</si>
  <si>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</si>
  <si>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</si>
  <si>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</si>
  <si>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</si>
  <si>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</si>
  <si>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</si>
  <si>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</si>
  <si>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</si>
  <si>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</si>
  <si>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</si>
  <si>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</si>
  <si>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</si>
  <si>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</si>
  <si>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</si>
  <si>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</si>
  <si>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</si>
  <si>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</si>
  <si>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</si>
  <si>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</si>
  <si>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</si>
  <si>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</si>
  <si>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</si>
  <si>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</si>
  <si>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</si>
  <si>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</si>
  <si>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</si>
  <si>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</si>
  <si>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</si>
  <si>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</si>
  <si>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</si>
  <si>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</si>
  <si>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</si>
  <si>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</si>
  <si>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</si>
  <si>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</si>
  <si>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</si>
  <si>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</si>
  <si>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</si>
  <si>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</si>
  <si>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</si>
  <si>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</si>
  <si>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</si>
  <si>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</si>
  <si>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</si>
  <si>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</si>
  <si>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</si>
  <si>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</si>
  <si>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</si>
  <si>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</si>
  <si>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</si>
  <si>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</si>
  <si>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</si>
  <si>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</si>
  <si>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</si>
  <si>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</si>
  <si>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</si>
  <si>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</si>
  <si>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</si>
  <si>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</si>
  <si>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</si>
  <si>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</si>
  <si>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</si>
  <si>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</si>
  <si>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</si>
  <si>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</si>
  <si>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</si>
  <si>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</si>
  <si>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</si>
  <si>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</si>
  <si>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</si>
  <si>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</si>
  <si>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</si>
  <si>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</si>
  <si>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</si>
  <si>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</si>
  <si>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</si>
  <si>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</si>
  <si>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</si>
  <si>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</si>
  <si>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</si>
  <si>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</si>
  <si>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</si>
  <si>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</si>
  <si>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</si>
  <si>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</si>
  <si>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</si>
  <si>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</si>
  <si>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</si>
  <si>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</si>
  <si>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</si>
  <si>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</si>
  <si>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</si>
  <si>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</si>
  <si>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</si>
  <si>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</si>
  <si>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</si>
  <si>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</si>
  <si>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</si>
  <si>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</si>
  <si>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</si>
  <si>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</si>
  <si>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</si>
  <si>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</si>
  <si>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</si>
  <si>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</si>
  <si>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</si>
  <si>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</si>
  <si>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</si>
  <si>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</si>
  <si>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</si>
  <si>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</si>
  <si>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</si>
  <si>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</si>
  <si>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</si>
  <si>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</si>
  <si>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</si>
  <si>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</si>
  <si>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</si>
  <si>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</si>
  <si>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</si>
  <si>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</si>
  <si>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</si>
  <si>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</si>
  <si>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</si>
  <si>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</si>
  <si>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</si>
  <si>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</si>
  <si>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</si>
  <si>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</si>
  <si>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</si>
  <si>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</si>
  <si>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</si>
  <si>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</si>
  <si>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</si>
  <si>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</si>
  <si>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</si>
  <si>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</si>
  <si>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</si>
  <si>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</si>
  <si>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</si>
  <si>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</si>
  <si>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</si>
  <si>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</si>
  <si>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</si>
  <si>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</si>
  <si>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</si>
  <si>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</si>
  <si>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</si>
  <si>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</si>
  <si>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</si>
  <si>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</si>
  <si>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</si>
  <si>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</si>
  <si>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</si>
  <si>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</si>
  <si>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</si>
  <si>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</si>
  <si>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</si>
  <si>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</si>
  <si>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</si>
  <si>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</si>
  <si>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</si>
  <si>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</si>
  <si>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</si>
  <si>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</si>
  <si>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</si>
  <si>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</si>
  <si>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</si>
  <si>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</si>
  <si>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</si>
  <si>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</si>
  <si>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</si>
  <si>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</si>
  <si>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</si>
  <si>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</si>
  <si>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</si>
  <si>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</si>
  <si>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</si>
  <si>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</si>
  <si>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</si>
  <si>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</si>
  <si>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</si>
  <si>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</si>
  <si>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</si>
  <si>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</si>
  <si>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</si>
  <si>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</si>
  <si>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</si>
  <si>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</si>
  <si>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</si>
  <si>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</si>
  <si>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</si>
  <si>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</si>
  <si>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</si>
  <si>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</si>
  <si>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</si>
  <si>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</si>
  <si>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</si>
  <si>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</si>
  <si>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</si>
  <si>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</si>
  <si>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</si>
  <si>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</si>
  <si>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</si>
  <si>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</si>
  <si>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</si>
  <si>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</si>
  <si>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</si>
  <si>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</si>
  <si>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</si>
  <si>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</si>
  <si>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</si>
  <si>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</si>
  <si>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</si>
  <si>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</si>
  <si>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</si>
  <si>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</si>
  <si>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</si>
  <si>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</si>
  <si>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</si>
  <si>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</si>
  <si>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</si>
  <si>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</si>
  <si>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</si>
  <si>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</si>
  <si>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</si>
  <si>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</si>
  <si>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</si>
  <si>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</si>
  <si>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</si>
  <si>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</si>
  <si>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</si>
  <si>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</si>
  <si>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</si>
  <si>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</si>
  <si>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</si>
  <si>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</si>
  <si>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</si>
  <si>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</si>
  <si>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</si>
  <si>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</si>
  <si>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</si>
  <si>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</si>
  <si>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</si>
  <si>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</si>
  <si>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</si>
  <si>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</si>
  <si>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</si>
  <si>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</si>
  <si>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</si>
  <si>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</si>
  <si>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</si>
  <si>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</si>
  <si>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</si>
  <si>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</si>
  <si>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</si>
  <si>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</si>
  <si>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</si>
  <si>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</si>
  <si>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</si>
  <si>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</si>
  <si>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</si>
  <si>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</si>
  <si>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</si>
  <si>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</si>
  <si>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</si>
  <si>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</si>
  <si>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</si>
  <si>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</si>
  <si>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</si>
  <si>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</si>
  <si>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</si>
  <si>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</si>
  <si>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</si>
  <si>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</si>
  <si>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</si>
  <si>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</si>
  <si>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</si>
  <si>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</si>
  <si>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</si>
  <si>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</si>
  <si>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</si>
  <si>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</si>
  <si>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</si>
  <si>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</si>
  <si>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</si>
  <si>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</si>
  <si>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</si>
  <si>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</si>
  <si>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</si>
  <si>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</si>
  <si>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</si>
  <si>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</si>
  <si>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</si>
  <si>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</si>
  <si>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</si>
  <si>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</si>
  <si>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</si>
  <si>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</si>
  <si>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</si>
  <si>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</si>
  <si>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</si>
  <si>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</si>
  <si>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</si>
  <si>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</si>
  <si>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</si>
  <si>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</si>
  <si>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</si>
  <si>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</si>
  <si>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</si>
  <si>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</si>
  <si>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</si>
  <si>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</si>
  <si>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</si>
  <si>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</si>
  <si>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</si>
  <si>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</si>
  <si>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</si>
  <si>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</si>
  <si>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</si>
  <si>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</si>
  <si>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</si>
  <si>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</si>
  <si>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</si>
  <si>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</si>
  <si>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</si>
  <si>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</si>
  <si>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</si>
  <si>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</si>
  <si>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</si>
  <si>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</si>
  <si>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</si>
  <si>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</si>
  <si>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</si>
  <si>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</si>
  <si>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</si>
  <si>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</si>
  <si>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</si>
  <si>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</si>
  <si>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</si>
  <si>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</si>
  <si>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</si>
  <si>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</si>
  <si>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</si>
  <si>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</si>
  <si>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</si>
  <si>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</si>
  <si>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</si>
  <si>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</si>
  <si>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</si>
  <si>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</si>
  <si>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</si>
  <si>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</si>
  <si>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</si>
  <si>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</si>
  <si>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</si>
  <si>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</si>
  <si>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</si>
  <si>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</si>
  <si>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</si>
  <si>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</si>
  <si>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</si>
  <si>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</si>
  <si>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</si>
  <si>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</si>
  <si>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</si>
  <si>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</si>
  <si>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</si>
  <si>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</si>
  <si>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</si>
  <si>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</si>
  <si>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</si>
  <si>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</si>
  <si>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</si>
  <si>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</si>
  <si>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</si>
  <si>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</si>
  <si>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</si>
  <si>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</si>
  <si>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</si>
  <si>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</si>
  <si>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</si>
  <si>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</si>
  <si>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</si>
  <si>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</si>
  <si>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</si>
  <si>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</si>
  <si>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</si>
  <si>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</si>
  <si>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</si>
  <si>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</si>
  <si>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</si>
  <si>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</si>
  <si>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</si>
  <si>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</si>
  <si>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</si>
  <si>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</si>
  <si>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</si>
  <si>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</si>
  <si>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</si>
  <si>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</si>
  <si>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</si>
  <si>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</si>
  <si>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</si>
  <si>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</si>
  <si>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</si>
  <si>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</si>
  <si>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</si>
  <si>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</si>
  <si>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</si>
  <si>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</si>
  <si>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</si>
  <si>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</si>
  <si>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</si>
  <si>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</si>
  <si>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</si>
  <si>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</si>
  <si>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</si>
  <si>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</si>
  <si>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</si>
  <si>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</si>
  <si>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</si>
  <si>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</si>
  <si>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</si>
  <si>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</si>
  <si>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</si>
  <si>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</si>
  <si>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</si>
  <si>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</si>
  <si>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</si>
  <si>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</si>
  <si>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</si>
  <si>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</si>
  <si>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</si>
  <si>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</si>
  <si>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</si>
  <si>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</si>
  <si>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</si>
  <si>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</si>
  <si>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</si>
  <si>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</si>
  <si>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</si>
  <si>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</si>
  <si>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</si>
  <si>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</si>
  <si>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</si>
  <si>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</si>
  <si>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</si>
  <si>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</si>
  <si>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</si>
  <si>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</si>
  <si>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</si>
  <si>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</si>
  <si>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</si>
  <si>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</si>
  <si>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</si>
  <si>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</si>
  <si>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</si>
  <si>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</si>
  <si>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</si>
  <si>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</si>
  <si>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</si>
  <si>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</si>
  <si>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</si>
  <si>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</si>
  <si>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</si>
  <si>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</si>
  <si>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</si>
  <si>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</si>
  <si>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</si>
  <si>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</si>
  <si>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</si>
  <si>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</si>
  <si>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</si>
  <si>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</si>
  <si>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</si>
  <si>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</si>
  <si>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</si>
  <si>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</si>
  <si>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</si>
  <si>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</si>
  <si>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</si>
  <si>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</si>
  <si>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</si>
  <si>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</si>
  <si>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</si>
  <si>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</si>
  <si>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</si>
  <si>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</si>
  <si>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</si>
  <si>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</si>
  <si>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</si>
  <si>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</si>
  <si>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</si>
  <si>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</si>
  <si>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</si>
  <si>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</si>
  <si>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</si>
  <si>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</si>
  <si>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</si>
  <si>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</si>
  <si>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</si>
  <si>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</si>
  <si>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</si>
  <si>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</si>
  <si>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</si>
  <si>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</si>
  <si>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</si>
  <si>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</si>
  <si>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</si>
  <si>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</si>
  <si>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</si>
  <si>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</si>
  <si>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</si>
  <si>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</si>
  <si>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</si>
  <si>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</si>
  <si>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</si>
  <si>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</si>
  <si>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</si>
  <si>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</si>
  <si>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</si>
  <si>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</si>
  <si>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</si>
  <si>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</si>
  <si>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</si>
  <si>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</si>
  <si>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</si>
  <si>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</si>
  <si>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</si>
  <si>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</si>
  <si>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</si>
  <si>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</si>
  <si>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</si>
  <si>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</si>
  <si>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</si>
  <si>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</si>
  <si>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</si>
  <si>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</si>
  <si>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</si>
  <si>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</si>
  <si>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</si>
  <si>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</si>
  <si>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</si>
  <si>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</si>
  <si>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</si>
  <si>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</si>
  <si>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</si>
  <si>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</si>
  <si>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</si>
  <si>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</si>
  <si>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</si>
  <si>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</si>
  <si>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</si>
  <si>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</si>
  <si>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</si>
  <si>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</si>
  <si>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</si>
  <si>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</si>
  <si>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</si>
  <si>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</si>
  <si>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</si>
  <si>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</si>
  <si>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</si>
  <si>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</si>
  <si>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</si>
  <si>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</si>
  <si>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</si>
  <si>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</si>
  <si>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</si>
  <si>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</si>
  <si>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</si>
  <si>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</si>
  <si>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</si>
  <si>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</si>
  <si>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</si>
  <si>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</si>
  <si>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</si>
  <si>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</si>
  <si>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</si>
  <si>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</si>
  <si>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</si>
  <si>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</si>
  <si>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</si>
  <si>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</si>
  <si>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</si>
  <si>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</si>
  <si>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</si>
  <si>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</si>
  <si>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</si>
  <si>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</si>
  <si>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</si>
  <si>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</si>
  <si>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</si>
  <si>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</si>
  <si>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</si>
  <si>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</si>
  <si>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</si>
  <si>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</si>
  <si>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</si>
  <si>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</si>
  <si>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</si>
  <si>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</si>
  <si>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</si>
  <si>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</si>
  <si>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</si>
  <si>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</si>
  <si>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</si>
  <si>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</si>
  <si>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</si>
  <si>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</si>
  <si>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</si>
  <si>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</si>
  <si>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</si>
  <si>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</si>
  <si>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</si>
  <si>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</si>
  <si>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</si>
  <si>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</si>
  <si>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</si>
  <si>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</si>
  <si>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</si>
  <si>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</si>
  <si>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</si>
  <si>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</si>
  <si>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</si>
  <si>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</si>
  <si>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</si>
  <si>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</si>
  <si>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</si>
  <si>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</si>
  <si>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</si>
  <si>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</si>
  <si>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</si>
  <si>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</si>
  <si>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</si>
  <si>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</si>
  <si>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</si>
  <si>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</si>
  <si>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</si>
  <si>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</si>
  <si>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</si>
  <si>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</si>
  <si>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</si>
  <si>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</si>
  <si>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</si>
  <si>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</si>
  <si>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</si>
  <si>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</si>
  <si>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</si>
  <si>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</si>
  <si>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</si>
  <si>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</si>
  <si>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</si>
  <si>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</si>
  <si>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</si>
  <si>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</si>
  <si>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</si>
  <si>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</si>
  <si>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</si>
  <si>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</si>
  <si>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</si>
  <si>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</si>
  <si>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</si>
  <si>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</si>
  <si>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</si>
  <si>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</si>
  <si>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</si>
  <si>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</si>
  <si>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</si>
  <si>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</si>
  <si>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</si>
  <si>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</si>
  <si>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</si>
  <si>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</si>
  <si>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</si>
  <si>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</si>
  <si>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</si>
  <si>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</si>
  <si>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</si>
  <si>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</si>
  <si>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</si>
  <si>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</si>
  <si>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</si>
  <si>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</si>
  <si>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</si>
  <si>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</si>
  <si>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</si>
  <si>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</si>
  <si>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</si>
  <si>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</si>
  <si>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</si>
  <si>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</si>
  <si>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</si>
  <si>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</si>
  <si>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</si>
  <si>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</si>
  <si>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</si>
  <si>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</si>
  <si>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</si>
  <si>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</si>
  <si>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</si>
  <si>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</si>
  <si>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</si>
  <si>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</si>
  <si>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</si>
  <si>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</si>
  <si>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</si>
  <si>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</si>
  <si>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</si>
  <si>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</si>
  <si>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</si>
  <si>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</si>
  <si>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</si>
  <si>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</si>
  <si>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</si>
  <si>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</si>
  <si>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</si>
  <si>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</si>
  <si>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</si>
  <si>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</si>
  <si>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</si>
  <si>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</si>
  <si>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</si>
  <si>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</si>
  <si>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</si>
  <si>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</si>
  <si>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</si>
  <si>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</si>
  <si>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</si>
  <si>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</si>
  <si>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</si>
  <si>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</si>
  <si>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</si>
  <si>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</si>
  <si>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</si>
  <si>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</si>
  <si>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</si>
  <si>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</si>
  <si>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</si>
  <si>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</si>
  <si>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</si>
  <si>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</si>
  <si>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</si>
  <si>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</si>
  <si>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</si>
  <si>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</si>
  <si>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</si>
  <si>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</si>
  <si>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</si>
  <si>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</si>
  <si>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</si>
  <si>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</si>
  <si>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</si>
  <si>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</si>
  <si>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</si>
  <si>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</si>
  <si>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</si>
  <si>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</si>
  <si>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</si>
  <si>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</si>
  <si>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</si>
  <si>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</si>
  <si>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</si>
  <si>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</si>
  <si>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</si>
  <si>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</si>
  <si>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</si>
  <si>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</si>
  <si>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</si>
  <si>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</si>
  <si>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</si>
  <si>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</si>
  <si>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</si>
  <si>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</si>
  <si>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</si>
  <si>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</si>
  <si>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</si>
  <si>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</si>
  <si>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</si>
  <si>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</si>
  <si>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</si>
  <si>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</si>
  <si>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</si>
  <si>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</si>
  <si>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</si>
  <si>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</si>
  <si>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</si>
  <si>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</si>
  <si>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</si>
  <si>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</si>
  <si>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</si>
  <si>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</si>
  <si>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</si>
  <si>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</si>
  <si>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</si>
  <si>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</si>
  <si>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</si>
  <si>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</si>
  <si>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</si>
  <si>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</si>
  <si>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</si>
  <si>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</si>
  <si>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</si>
  <si>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</si>
  <si>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</si>
  <si>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</si>
  <si>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</si>
  <si>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</si>
  <si>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</si>
  <si>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</si>
  <si>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</si>
  <si>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</si>
  <si>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</si>
  <si>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</si>
  <si>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</si>
  <si>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</si>
  <si>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</si>
  <si>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</si>
  <si>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</si>
  <si>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</si>
  <si>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</si>
  <si>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</si>
  <si>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</si>
  <si>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</si>
  <si>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</si>
  <si>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</si>
  <si>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</si>
  <si>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</si>
  <si>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</si>
  <si>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</si>
  <si>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</si>
  <si>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</si>
  <si>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</si>
  <si>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</si>
  <si>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</si>
  <si>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</si>
  <si>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</si>
  <si>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</si>
  <si>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</si>
  <si>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</si>
  <si>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</si>
  <si>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</si>
  <si>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</si>
  <si>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</si>
  <si>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</si>
  <si>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</si>
  <si>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</si>
  <si>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</si>
  <si>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</si>
  <si>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</si>
  <si>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</si>
  <si>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</si>
  <si>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</si>
  <si>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</si>
  <si>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</si>
  <si>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</si>
  <si>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</si>
  <si>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</si>
  <si>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</si>
  <si>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</si>
  <si>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</si>
  <si>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</si>
  <si>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</si>
  <si>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</si>
  <si>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</si>
  <si>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</si>
  <si>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</si>
  <si>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</si>
  <si>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</si>
  <si>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</si>
  <si>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</si>
  <si>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</si>
  <si>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</si>
  <si>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</si>
  <si>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</si>
  <si>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</si>
  <si>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</si>
  <si>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</si>
  <si>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</si>
  <si>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</si>
  <si>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</si>
  <si>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</si>
  <si>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</si>
  <si>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</si>
  <si>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</si>
  <si>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</si>
  <si>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</si>
  <si>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</si>
  <si>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</si>
  <si>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</si>
  <si>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</si>
  <si>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</si>
  <si>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</si>
  <si>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</si>
  <si>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</si>
  <si>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</si>
  <si>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</si>
  <si>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</si>
  <si>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</si>
  <si>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</si>
  <si>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</si>
  <si>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</si>
  <si>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</si>
  <si>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</si>
  <si>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</si>
  <si>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</si>
  <si>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</si>
  <si>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</si>
  <si>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</si>
  <si>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</si>
  <si>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</si>
  <si>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</si>
  <si>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</si>
  <si>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</si>
  <si>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</si>
  <si>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</si>
  <si>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</si>
  <si>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</si>
  <si>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</si>
  <si>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</si>
  <si>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</si>
  <si>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</si>
  <si>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</si>
  <si>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</si>
  <si>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</si>
  <si>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</si>
  <si>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</si>
  <si>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</si>
  <si>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</si>
  <si>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</si>
  <si>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</si>
  <si>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</si>
  <si>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</si>
  <si>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</si>
  <si>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</si>
  <si>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</si>
  <si>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</si>
  <si>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</si>
  <si>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</si>
  <si>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</si>
  <si>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</si>
  <si>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</si>
  <si>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</si>
  <si>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</si>
  <si>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</si>
  <si>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</si>
  <si>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</si>
  <si>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</si>
  <si>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</si>
  <si>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</si>
  <si>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</si>
  <si>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</si>
  <si>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</si>
  <si>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</si>
  <si>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</si>
  <si>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</si>
  <si>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</si>
  <si>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</si>
  <si>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</si>
  <si>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</si>
  <si>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</si>
  <si>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</si>
  <si>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</si>
  <si>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</si>
  <si>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</si>
  <si>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</si>
  <si>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</si>
  <si>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</si>
  <si>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</si>
  <si>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</si>
  <si>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</si>
  <si>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</si>
  <si>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</si>
  <si>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</si>
  <si>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</si>
  <si>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</si>
  <si>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</si>
  <si>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</si>
  <si>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</si>
  <si>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</si>
  <si>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</si>
  <si>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</si>
  <si>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</si>
  <si>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</si>
  <si>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</si>
  <si>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</si>
  <si>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</si>
  <si>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</si>
  <si>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</si>
  <si>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</si>
  <si>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</si>
  <si>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</si>
  <si>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</si>
  <si>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</si>
  <si>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</si>
  <si>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</si>
  <si>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</si>
  <si>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</si>
  <si>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</si>
  <si>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</si>
  <si>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</si>
  <si>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</si>
  <si>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</si>
  <si>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</si>
  <si>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</si>
  <si>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</si>
  <si>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</si>
  <si>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</si>
  <si>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</si>
  <si>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</si>
  <si>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</si>
  <si>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</si>
  <si>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</si>
  <si>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</si>
  <si>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</si>
  <si>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</si>
  <si>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</si>
  <si>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</si>
  <si>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</si>
  <si>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</si>
  <si>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</si>
  <si>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</si>
  <si>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</si>
  <si>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</si>
  <si>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</si>
  <si>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</si>
  <si>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</si>
  <si>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</si>
  <si>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</si>
  <si>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</si>
  <si>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</si>
  <si>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</si>
  <si>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</si>
  <si>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</si>
  <si>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</si>
  <si>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</si>
  <si>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</si>
  <si>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</si>
  <si>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</si>
  <si>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</si>
  <si>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</si>
  <si>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</si>
  <si>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</si>
  <si>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</si>
  <si>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</si>
  <si>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</si>
  <si>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</si>
  <si>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</si>
  <si>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</si>
  <si>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</si>
  <si>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</si>
  <si>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</si>
  <si>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</si>
  <si>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</si>
  <si>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</si>
  <si>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</si>
  <si>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</si>
  <si>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</si>
  <si>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</si>
  <si>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</si>
  <si>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</si>
  <si>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</si>
  <si>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</si>
  <si>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</si>
  <si>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</si>
  <si>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</si>
  <si>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</si>
  <si>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</si>
  <si>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</si>
  <si>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</si>
  <si>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</si>
  <si>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</si>
  <si>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</si>
  <si>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</si>
  <si>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</si>
  <si>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</si>
  <si>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</si>
  <si>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</si>
  <si>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</si>
  <si>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</si>
  <si>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</si>
  <si>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</si>
  <si>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</si>
  <si>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</si>
  <si>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</si>
  <si>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</si>
  <si>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</si>
  <si>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</si>
  <si>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</si>
  <si>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</si>
  <si>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</si>
  <si>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</si>
  <si>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</si>
  <si>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</si>
  <si>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</si>
  <si>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</si>
  <si>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</si>
  <si>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</si>
  <si>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</si>
  <si>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</si>
  <si>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</si>
  <si>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</si>
  <si>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</si>
  <si>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</si>
  <si>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</si>
  <si>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</si>
  <si>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</si>
  <si>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</si>
  <si>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</si>
  <si>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</si>
  <si>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</si>
  <si>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</si>
  <si>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</si>
  <si>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</si>
  <si>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</si>
  <si>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</si>
  <si>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</si>
  <si>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</si>
  <si>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</si>
  <si>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</si>
  <si>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</si>
  <si>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</si>
  <si>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</si>
  <si>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</si>
  <si>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</si>
  <si>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</si>
  <si>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</si>
  <si>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</si>
  <si>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</si>
  <si>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</si>
  <si>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</si>
  <si>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</si>
  <si>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</si>
  <si>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</si>
  <si>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</si>
  <si>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</si>
  <si>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</si>
  <si>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</si>
  <si>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</si>
  <si>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</si>
  <si>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</si>
  <si>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</si>
  <si>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</si>
  <si>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</si>
  <si>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</si>
  <si>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</si>
  <si>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</si>
  <si>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</si>
  <si>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</si>
  <si>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</si>
  <si>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</si>
  <si>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</si>
  <si>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</si>
  <si>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</si>
  <si>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</si>
  <si>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</si>
  <si>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</si>
  <si>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</si>
  <si>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</si>
  <si>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</si>
  <si>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</si>
  <si>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</si>
  <si>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</si>
  <si>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</si>
  <si>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</si>
  <si>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</si>
  <si>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</si>
  <si>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</si>
  <si>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</si>
  <si>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</si>
  <si>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</si>
  <si>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</si>
  <si>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</si>
  <si>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</si>
  <si>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</si>
  <si>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</si>
  <si>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</si>
  <si>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</si>
  <si>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</si>
  <si>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</si>
  <si>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</si>
  <si>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</si>
  <si>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</si>
  <si>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</si>
  <si>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</si>
  <si>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</si>
  <si>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</si>
  <si>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</si>
  <si>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</si>
  <si>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</si>
  <si>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</si>
  <si>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</si>
  <si>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</si>
  <si>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</si>
  <si>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</si>
  <si>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</si>
  <si>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</si>
  <si>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</si>
  <si>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</si>
  <si>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</si>
  <si>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</si>
  <si>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</si>
  <si>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</si>
  <si>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</si>
  <si>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</si>
  <si>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</si>
  <si>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</si>
  <si>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</si>
  <si>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</si>
  <si>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</si>
  <si>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</si>
  <si>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</si>
  <si>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</si>
  <si>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</si>
  <si>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</si>
  <si>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</si>
  <si>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</si>
  <si>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</si>
  <si>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</si>
  <si>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</si>
  <si>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</si>
  <si>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</si>
  <si>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</si>
  <si>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</si>
  <si>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</si>
  <si>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</si>
  <si>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</si>
  <si>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</si>
  <si>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</si>
  <si>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</si>
  <si>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</si>
  <si>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</si>
  <si>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</si>
  <si>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</si>
  <si>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</si>
  <si>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</si>
  <si>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</si>
  <si>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</si>
  <si>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</si>
  <si>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</si>
  <si>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</si>
  <si>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</si>
  <si>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</si>
  <si>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</si>
  <si>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</si>
  <si>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</si>
  <si>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</si>
  <si>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</si>
  <si>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</si>
  <si>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</si>
  <si>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</si>
  <si>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</si>
  <si>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</si>
  <si>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</si>
  <si>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</si>
  <si>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</si>
  <si>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</si>
  <si>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</si>
  <si>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</si>
  <si>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</si>
  <si>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</si>
  <si>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</si>
  <si>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</si>
  <si>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</si>
  <si>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</si>
  <si>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</si>
  <si>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</si>
  <si>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</si>
  <si>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</si>
  <si>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</si>
  <si>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</si>
  <si>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</si>
  <si>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</si>
  <si>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</si>
  <si>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</si>
  <si>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</si>
  <si>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</si>
  <si>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</si>
  <si>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</si>
  <si>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</si>
  <si>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</si>
  <si>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</si>
  <si>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</si>
  <si>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</si>
  <si>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</si>
  <si>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</si>
  <si>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</si>
  <si>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</si>
  <si>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</si>
  <si>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</si>
  <si>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</si>
  <si>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</si>
  <si>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</si>
  <si>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</si>
  <si>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</si>
  <si>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</si>
  <si>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</si>
  <si>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</si>
  <si>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</si>
  <si>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</si>
  <si>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</si>
  <si>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</si>
  <si>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</si>
  <si>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</si>
  <si>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</si>
  <si>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</si>
  <si>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</si>
  <si>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</si>
  <si>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</si>
  <si>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</si>
  <si>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</si>
  <si>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</si>
  <si>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</si>
  <si>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</si>
  <si>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</si>
  <si>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</si>
  <si>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</si>
  <si>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</si>
  <si>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</si>
  <si>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</si>
  <si>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</si>
  <si>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</si>
  <si>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</si>
  <si>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</si>
  <si>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</si>
  <si>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</si>
  <si>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</si>
  <si>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</si>
  <si>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</si>
  <si>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</si>
  <si>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</si>
  <si>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</si>
  <si>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</si>
  <si>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</si>
  <si>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</si>
  <si>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</si>
  <si>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</si>
  <si>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</si>
  <si>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</si>
  <si>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</si>
  <si>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</si>
  <si>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</si>
  <si>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</si>
  <si>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</si>
  <si>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</si>
  <si>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</si>
  <si>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</si>
  <si>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</si>
  <si>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</si>
  <si>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</si>
  <si>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</si>
  <si>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</si>
  <si>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</si>
  <si>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</si>
  <si>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</si>
  <si>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</si>
  <si>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</si>
  <si>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</si>
  <si>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</si>
  <si>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</si>
  <si>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</si>
  <si>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</si>
  <si>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</si>
  <si>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</si>
  <si>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</si>
  <si>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</si>
  <si>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</si>
  <si>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</si>
  <si>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</si>
  <si>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</si>
  <si>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</si>
  <si>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</si>
  <si>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</si>
  <si>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</si>
  <si>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</si>
  <si>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</si>
  <si>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</si>
  <si>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</si>
  <si>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</si>
  <si>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</si>
  <si>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</si>
  <si>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</si>
  <si>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</si>
  <si>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</si>
  <si>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</si>
  <si>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</si>
  <si>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</si>
  <si>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</si>
  <si>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</si>
  <si>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</si>
  <si>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</si>
  <si>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</si>
  <si>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</si>
  <si>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</si>
  <si>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</si>
  <si>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</si>
  <si>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</si>
  <si>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</si>
  <si>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</si>
  <si>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</si>
  <si>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</si>
  <si>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</si>
  <si>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</si>
  <si>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</si>
  <si>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</si>
  <si>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</si>
  <si>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</si>
  <si>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</si>
  <si>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</si>
  <si>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</si>
  <si>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</si>
  <si>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</si>
  <si>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</si>
  <si>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</si>
  <si>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</si>
  <si>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</si>
  <si>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</si>
  <si>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</si>
  <si>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</si>
  <si>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</si>
  <si>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</si>
  <si>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</si>
  <si>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</si>
  <si>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</si>
  <si>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</si>
  <si>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</si>
  <si>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</si>
  <si>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</si>
  <si>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</si>
  <si>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</si>
  <si>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</si>
  <si>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</si>
  <si>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</si>
  <si>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</si>
  <si>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</si>
  <si>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</si>
  <si>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</si>
  <si>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</si>
  <si>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</si>
  <si>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</si>
  <si>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</si>
  <si>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</si>
  <si>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</si>
  <si>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</si>
  <si>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</si>
  <si>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</si>
  <si>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</si>
  <si>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</si>
  <si>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</si>
  <si>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</si>
  <si>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</si>
  <si>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</si>
  <si>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</si>
  <si>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</si>
  <si>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</si>
  <si>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</si>
  <si>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</si>
  <si>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</si>
  <si>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</si>
  <si>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</si>
  <si>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</si>
  <si>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</si>
  <si>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</si>
  <si>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</si>
  <si>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</si>
  <si>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</si>
  <si>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</si>
  <si>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</si>
  <si>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</si>
  <si>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</si>
  <si>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</si>
  <si>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</si>
  <si>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</si>
  <si>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</si>
  <si>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</si>
  <si>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</si>
  <si>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</si>
  <si>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</si>
  <si>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</si>
  <si>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</si>
  <si>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</si>
  <si>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</si>
  <si>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</si>
  <si>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</si>
  <si>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</si>
  <si>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</si>
  <si>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</si>
  <si>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</si>
  <si>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</si>
  <si>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</si>
  <si>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</si>
  <si>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</si>
  <si>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</si>
  <si>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</si>
  <si>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</si>
  <si>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</si>
  <si>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</si>
  <si>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</si>
  <si>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</si>
  <si>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</si>
  <si>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</si>
  <si>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</si>
  <si>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</si>
  <si>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</si>
  <si>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</si>
  <si>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</si>
  <si>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</si>
  <si>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</si>
  <si>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</si>
  <si>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</si>
  <si>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</si>
  <si>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</si>
  <si>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</si>
  <si>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</si>
  <si>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</si>
  <si>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</si>
  <si>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</si>
  <si>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</si>
  <si>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</si>
  <si>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</si>
  <si>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</si>
  <si>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</si>
  <si>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</si>
  <si>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</si>
  <si>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</si>
  <si>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</si>
  <si>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</si>
  <si>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</si>
  <si>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</si>
  <si>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</si>
  <si>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</si>
  <si>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</si>
  <si>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</si>
  <si>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</si>
  <si>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</si>
  <si>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</si>
  <si>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</si>
  <si>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</si>
  <si>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</si>
  <si>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</si>
  <si>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</si>
  <si>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</si>
  <si>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</si>
  <si>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</si>
  <si>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</si>
  <si>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</si>
  <si>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</si>
  <si>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</si>
  <si>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</si>
  <si>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</si>
  <si>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</si>
  <si>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</si>
  <si>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</si>
  <si>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</si>
  <si>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</si>
  <si>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</si>
  <si>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</si>
  <si>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</si>
  <si>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</si>
  <si>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</si>
  <si>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</si>
  <si>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</si>
  <si>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</si>
  <si>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</si>
  <si>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</si>
  <si>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</si>
  <si>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</si>
  <si>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</si>
  <si>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</si>
  <si>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</si>
  <si>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</si>
  <si>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</si>
  <si>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</si>
  <si>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</si>
  <si>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</si>
  <si>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</si>
  <si>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</si>
  <si>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</si>
  <si>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</si>
  <si>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</si>
  <si>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</si>
  <si>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</si>
  <si>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</si>
  <si>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</si>
  <si>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</si>
  <si>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</si>
  <si>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</si>
  <si>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</si>
  <si>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</si>
  <si>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</si>
  <si>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</si>
  <si>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</si>
  <si>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</si>
  <si>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</si>
  <si>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</si>
  <si>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</si>
  <si>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</si>
  <si>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</si>
  <si>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</si>
  <si>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</si>
  <si>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</si>
  <si>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</si>
  <si>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</si>
  <si>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</si>
  <si>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</si>
  <si>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</si>
  <si>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</si>
  <si>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</si>
  <si>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</si>
  <si>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</si>
  <si>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</si>
  <si>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</si>
  <si>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</si>
  <si>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</si>
  <si>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</si>
  <si>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</si>
  <si>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</si>
  <si>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</si>
  <si>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</si>
  <si>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</si>
  <si>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</si>
  <si>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</si>
  <si>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</si>
  <si>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</si>
  <si>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</si>
  <si>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</si>
  <si>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</si>
  <si>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</si>
  <si>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</si>
  <si>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</si>
  <si>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</si>
  <si>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</si>
  <si>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</si>
  <si>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</si>
  <si>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</si>
  <si>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</si>
  <si>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</si>
  <si>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</si>
  <si>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</si>
  <si>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</si>
  <si>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</si>
  <si>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</si>
  <si>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</si>
  <si>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</si>
  <si>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</si>
  <si>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</si>
  <si>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</si>
  <si>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</si>
  <si>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</si>
  <si>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</si>
  <si>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</si>
  <si>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</si>
  <si>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</si>
  <si>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</si>
  <si>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</si>
  <si>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</si>
  <si>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</si>
  <si>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</si>
  <si>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</si>
  <si>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</si>
  <si>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</si>
  <si>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</si>
  <si>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</si>
  <si>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</si>
  <si>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</si>
  <si>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</si>
  <si>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</si>
  <si>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</si>
  <si>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</si>
  <si>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</si>
  <si>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</si>
  <si>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</si>
  <si>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</si>
  <si>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</si>
  <si>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</si>
  <si>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</si>
  <si>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</si>
  <si>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</si>
  <si>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</si>
  <si>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</si>
  <si>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</si>
  <si>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</si>
  <si>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</si>
  <si>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</si>
  <si>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</si>
  <si>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</si>
  <si>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</si>
  <si>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</si>
  <si>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</si>
  <si>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</si>
  <si>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</si>
  <si>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</si>
  <si>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</si>
  <si>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</si>
  <si>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</si>
  <si>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</si>
  <si>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</si>
  <si>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</si>
  <si>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</si>
  <si>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</si>
  <si>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</si>
  <si>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</si>
  <si>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</si>
  <si>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</si>
  <si>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</si>
  <si>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</si>
  <si>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</si>
  <si>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</si>
  <si>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</si>
  <si>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</si>
  <si>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</si>
  <si>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</si>
  <si>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</si>
  <si>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</si>
  <si>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</si>
  <si>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</si>
  <si>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</si>
  <si>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</si>
  <si>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</si>
  <si>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</si>
  <si>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</si>
  <si>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</si>
  <si>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</si>
  <si>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</si>
  <si>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</si>
  <si>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</si>
  <si>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</si>
  <si>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</si>
  <si>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</si>
  <si>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</si>
  <si>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</si>
  <si>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</si>
  <si>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</si>
  <si>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</si>
  <si>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</si>
  <si>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</si>
  <si>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</si>
  <si>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</si>
  <si>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</si>
  <si>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</si>
  <si>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</si>
  <si>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</si>
  <si>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</si>
  <si>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</si>
  <si>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</si>
  <si>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</si>
  <si>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</si>
  <si>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</si>
  <si>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</si>
  <si>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</si>
  <si>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</si>
  <si>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</si>
  <si>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</si>
  <si>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</si>
  <si>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</si>
  <si>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</si>
  <si>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</si>
  <si>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</si>
  <si>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</si>
  <si>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</si>
  <si>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</si>
  <si>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</si>
  <si>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</si>
  <si>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</si>
  <si>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</si>
  <si>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</si>
  <si>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</si>
  <si>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</si>
  <si>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</si>
  <si>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</si>
  <si>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</si>
  <si>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</si>
  <si>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</si>
  <si>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</si>
  <si>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</si>
  <si>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</si>
  <si>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</si>
  <si>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</si>
  <si>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</si>
  <si>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</si>
  <si>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</si>
  <si>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</si>
  <si>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</si>
  <si>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</si>
  <si>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</si>
  <si>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</si>
  <si>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</si>
  <si>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</si>
  <si>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</si>
  <si>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</si>
  <si>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</si>
  <si>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</si>
  <si>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</si>
  <si>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</si>
  <si>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</si>
  <si>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</si>
  <si>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</si>
  <si>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</si>
  <si>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</si>
  <si>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</si>
  <si>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</si>
  <si>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</si>
  <si>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</si>
  <si>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</si>
  <si>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</si>
  <si>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</si>
  <si>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</si>
  <si>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</si>
  <si>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</si>
  <si>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</si>
  <si>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</si>
  <si>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</si>
  <si>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</si>
  <si>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</si>
  <si>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</si>
  <si>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</si>
  <si>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</si>
  <si>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</si>
  <si>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</si>
  <si>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</si>
  <si>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</si>
  <si>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</si>
  <si>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</si>
  <si>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</si>
  <si>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</si>
  <si>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</si>
  <si>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</si>
  <si>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</si>
  <si>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</si>
  <si>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</si>
  <si>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</si>
  <si>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</si>
  <si>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</si>
  <si>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</si>
  <si>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</si>
  <si>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</si>
  <si>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</si>
  <si>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</si>
  <si>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</si>
  <si>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</si>
  <si>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</si>
  <si>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</si>
  <si>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</si>
  <si>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</si>
  <si>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</si>
  <si>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</si>
  <si>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</si>
  <si>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</si>
  <si>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</si>
  <si>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</si>
  <si>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</si>
  <si>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</si>
  <si>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</si>
  <si>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</si>
  <si>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</si>
  <si>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</si>
  <si>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</si>
  <si>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</si>
  <si>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</si>
  <si>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</si>
  <si>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</si>
  <si>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</si>
  <si>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</si>
  <si>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</si>
  <si>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</si>
  <si>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</si>
  <si>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</si>
  <si>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</si>
  <si>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</si>
  <si>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</si>
  <si>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</si>
  <si>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</si>
  <si>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</si>
  <si>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</si>
  <si>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</si>
  <si>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</si>
  <si>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</si>
  <si>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</si>
  <si>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</si>
  <si>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</si>
  <si>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</si>
  <si>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</si>
  <si>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</si>
  <si>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</si>
  <si>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</si>
  <si>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</si>
  <si>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</si>
  <si>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</si>
  <si>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</si>
  <si>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</si>
  <si>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</si>
  <si>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</si>
  <si>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</si>
  <si>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</si>
  <si>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</si>
  <si>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</si>
  <si>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</si>
  <si>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</si>
  <si>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</si>
  <si>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</si>
  <si>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</si>
  <si>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</si>
  <si>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</si>
  <si>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</si>
  <si>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</si>
  <si>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</si>
  <si>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</si>
  <si>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</si>
  <si>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</si>
  <si>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</si>
  <si>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</si>
  <si>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</si>
  <si>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</si>
  <si>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</si>
  <si>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</si>
  <si>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</si>
  <si>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</si>
  <si>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</si>
  <si>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</si>
  <si>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</si>
  <si>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</si>
  <si>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</si>
  <si>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</si>
  <si>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</si>
  <si>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</si>
  <si>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</si>
  <si>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</si>
  <si>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</si>
  <si>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</si>
  <si>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</si>
  <si>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</si>
  <si>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</si>
  <si>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</si>
  <si>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</si>
  <si>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</si>
  <si>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</si>
  <si>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</si>
  <si>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</si>
  <si>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</si>
  <si>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</si>
  <si>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</si>
  <si>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</si>
  <si>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</si>
  <si>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</si>
  <si>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</si>
  <si>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</si>
  <si>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</si>
  <si>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</si>
  <si>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</si>
  <si>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</si>
  <si>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</si>
  <si>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</si>
  <si>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</si>
  <si>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</si>
  <si>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</si>
  <si>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</si>
  <si>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</si>
  <si>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</si>
  <si>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</si>
  <si>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</si>
  <si>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</si>
  <si>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</si>
  <si>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</si>
  <si>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</si>
  <si>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</si>
  <si>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</si>
  <si>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</si>
  <si>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</si>
  <si>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</si>
  <si>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</si>
  <si>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</si>
  <si>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</si>
  <si>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</si>
  <si>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</si>
  <si>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</si>
  <si>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</si>
  <si>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</si>
  <si>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</si>
  <si>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</si>
  <si>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</si>
  <si>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</si>
  <si>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</si>
  <si>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</si>
  <si>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</si>
  <si>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</si>
  <si>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</si>
  <si>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</si>
  <si>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</si>
  <si>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</si>
  <si>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</si>
  <si>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</si>
  <si>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</si>
  <si>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</si>
  <si>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</si>
  <si>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</si>
  <si>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</si>
  <si>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</si>
  <si>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</si>
  <si>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</si>
  <si>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</si>
  <si>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</si>
  <si>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</si>
  <si>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</si>
  <si>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</si>
  <si>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</si>
  <si>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</si>
  <si>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</si>
  <si>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</si>
  <si>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</si>
  <si>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</si>
  <si>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</si>
  <si>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</si>
  <si>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</si>
  <si>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</si>
  <si>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</si>
  <si>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</si>
  <si>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</si>
  <si>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</si>
  <si>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</si>
  <si>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</si>
  <si>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</si>
  <si>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</si>
  <si>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</si>
  <si>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</si>
  <si>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</si>
  <si>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</si>
  <si>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</si>
  <si>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</si>
  <si>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</si>
  <si>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</si>
  <si>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</si>
  <si>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</si>
  <si>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</si>
  <si>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</si>
  <si>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</si>
  <si>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</si>
  <si>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</si>
  <si>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</si>
  <si>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</si>
  <si>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</si>
  <si>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</si>
  <si>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</si>
  <si>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</si>
  <si>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</si>
  <si>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</si>
  <si>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</si>
  <si>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</si>
  <si>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</si>
  <si>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</si>
  <si>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</si>
  <si>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</si>
  <si>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</si>
  <si>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</si>
  <si>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</si>
  <si>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</si>
  <si>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</si>
  <si>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</si>
  <si>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</si>
  <si>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</si>
  <si>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</si>
  <si>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</si>
  <si>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</si>
  <si>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</si>
  <si>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</si>
  <si>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</si>
  <si>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</si>
  <si>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</si>
  <si>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</si>
  <si>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</si>
  <si>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</si>
  <si>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</si>
  <si>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</si>
  <si>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</si>
  <si>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</si>
  <si>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</si>
  <si>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</si>
  <si>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</si>
  <si>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</si>
  <si>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</si>
  <si>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</si>
  <si>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</si>
  <si>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</si>
  <si>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</si>
  <si>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</si>
  <si>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</si>
  <si>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</si>
  <si>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</si>
  <si>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</si>
  <si>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</si>
  <si>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</si>
  <si>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</si>
  <si>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</si>
  <si>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</si>
  <si>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</si>
  <si>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</si>
  <si>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</si>
  <si>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</si>
  <si>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</si>
  <si>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</si>
  <si>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</si>
  <si>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</si>
  <si>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</si>
  <si>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</si>
  <si>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</si>
  <si>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</si>
  <si>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</si>
  <si>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</si>
  <si>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</si>
  <si>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</si>
  <si>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</si>
  <si>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</si>
  <si>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</si>
  <si>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</si>
  <si>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</si>
  <si>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</si>
  <si>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</si>
  <si>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</si>
  <si>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</si>
  <si>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</si>
  <si>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</si>
  <si>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</si>
  <si>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</si>
  <si>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</si>
  <si>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</si>
  <si>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</si>
  <si>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</si>
  <si>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</si>
  <si>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</si>
  <si>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</si>
  <si>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</si>
  <si>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</si>
  <si>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</si>
  <si>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</si>
  <si>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</si>
  <si>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</si>
  <si>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</si>
  <si>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</si>
  <si>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</si>
  <si>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</si>
  <si>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</si>
  <si>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</si>
  <si>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</si>
  <si>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</si>
  <si>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</si>
  <si>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</si>
  <si>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</si>
  <si>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</si>
  <si>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</si>
  <si>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</si>
  <si>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</si>
  <si>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</si>
  <si>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</si>
  <si>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</si>
  <si>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</si>
  <si>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</si>
  <si>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</si>
  <si>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</si>
  <si>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</si>
  <si>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</si>
  <si>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</si>
  <si>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</si>
  <si>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</si>
  <si>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</si>
  <si>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</si>
  <si>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</si>
  <si>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</si>
  <si>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</si>
  <si>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</si>
  <si>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</si>
  <si>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</si>
  <si>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</si>
  <si>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</si>
  <si>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</si>
  <si>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</si>
  <si>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</si>
  <si>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</si>
  <si>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</si>
  <si>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</si>
  <si>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</si>
  <si>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</si>
  <si>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</si>
  <si>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</si>
  <si>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</si>
  <si>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</si>
  <si>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</si>
  <si>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</si>
  <si>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</si>
  <si>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</si>
  <si>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</si>
  <si>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</si>
  <si>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</si>
  <si>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</si>
  <si>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</si>
  <si>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</si>
  <si>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</si>
  <si>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</si>
  <si>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</si>
  <si>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</si>
  <si>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</si>
  <si>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</si>
  <si>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</si>
  <si>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</si>
  <si>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</si>
  <si>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</si>
  <si>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</si>
  <si>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</si>
  <si>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</si>
  <si>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</si>
  <si>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</si>
  <si>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</si>
  <si>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</si>
  <si>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</si>
  <si>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</si>
  <si>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</si>
  <si>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</si>
  <si>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</si>
  <si>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</si>
  <si>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</si>
  <si>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</si>
  <si>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</si>
  <si>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</si>
  <si>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</si>
  <si>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</si>
  <si>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</si>
  <si>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</si>
  <si>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</si>
  <si>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</si>
  <si>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</si>
  <si>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</si>
  <si>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</si>
  <si>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</si>
  <si>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</si>
  <si>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</si>
  <si>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</si>
  <si>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</si>
  <si>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</si>
  <si>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</si>
  <si>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</si>
  <si>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</si>
  <si>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</si>
  <si>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</si>
  <si>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</si>
  <si>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</si>
  <si>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</si>
  <si>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</si>
  <si>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</si>
  <si>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</si>
  <si>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</si>
  <si>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</si>
  <si>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</si>
  <si>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</si>
  <si>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</si>
  <si>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</si>
  <si>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</si>
  <si>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</si>
  <si>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</si>
  <si>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</si>
  <si>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</si>
  <si>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</si>
  <si>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</si>
  <si>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</si>
  <si>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</si>
  <si>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</si>
  <si>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</si>
  <si>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</si>
  <si>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</si>
  <si>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</si>
  <si>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</si>
  <si>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</si>
  <si>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</si>
  <si>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</si>
  <si>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</si>
  <si>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</si>
  <si>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</si>
  <si>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</si>
  <si>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</si>
  <si>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</si>
  <si>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</si>
  <si>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</si>
  <si>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</si>
  <si>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</si>
  <si>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</si>
  <si>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</si>
  <si>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</si>
  <si>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</si>
  <si>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</si>
  <si>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</si>
  <si>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</si>
  <si>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</si>
  <si>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</si>
  <si>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</si>
  <si>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</si>
  <si>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</si>
  <si>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</si>
  <si>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</si>
  <si>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</si>
  <si>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</si>
  <si>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</si>
  <si>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</si>
  <si>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</si>
  <si>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</si>
  <si>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</si>
  <si>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</si>
  <si>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</si>
  <si>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</si>
  <si>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</si>
  <si>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</si>
  <si>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</si>
  <si>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</si>
  <si>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</si>
  <si>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</si>
  <si>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</si>
  <si>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</si>
  <si>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</si>
  <si>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</si>
  <si>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</si>
  <si>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</si>
  <si>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</si>
  <si>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</si>
  <si>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</si>
  <si>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</si>
  <si>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</si>
  <si>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</si>
  <si>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</si>
  <si>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</si>
  <si>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</si>
  <si>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</si>
  <si>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</si>
  <si>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</si>
  <si>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</si>
  <si>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</si>
  <si>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</si>
  <si>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</si>
  <si>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</si>
  <si>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</si>
  <si>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</si>
  <si>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</si>
  <si>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</si>
  <si>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</si>
  <si>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</si>
  <si>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</si>
  <si>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</si>
  <si>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</si>
  <si>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</si>
  <si>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</si>
  <si>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</si>
  <si>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</si>
  <si>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</si>
  <si>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</si>
  <si>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</si>
  <si>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</si>
  <si>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</si>
  <si>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</si>
  <si>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</si>
  <si>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</si>
  <si>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</si>
  <si>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</si>
  <si>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</si>
  <si>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</si>
  <si>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</si>
  <si>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</si>
  <si>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</si>
  <si>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</si>
  <si>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</si>
  <si>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</si>
  <si>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</si>
  <si>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</si>
  <si>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</si>
  <si>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</si>
  <si>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</si>
  <si>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</si>
  <si>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</si>
  <si>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</si>
  <si>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</si>
  <si>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</si>
  <si>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</si>
  <si>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</si>
  <si>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</si>
  <si>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</si>
  <si>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</si>
  <si>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</si>
  <si>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</si>
  <si>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</si>
  <si>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</si>
  <si>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</si>
  <si>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</si>
  <si>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</si>
  <si>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</si>
  <si>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</si>
  <si>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</si>
  <si>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</si>
  <si>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</si>
  <si>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</si>
  <si>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</si>
  <si>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</si>
  <si>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</si>
  <si>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</si>
  <si>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</si>
  <si>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</si>
  <si>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</si>
  <si>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</si>
  <si>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</si>
  <si>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</si>
  <si>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</si>
  <si>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</si>
  <si>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</si>
  <si>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</si>
  <si>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</si>
  <si>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</si>
  <si>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</si>
  <si>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</si>
  <si>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</si>
  <si>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</si>
  <si>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</si>
  <si>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</si>
  <si>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</si>
  <si>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</si>
  <si>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</si>
  <si>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</si>
  <si>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</si>
  <si>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</si>
  <si>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</si>
  <si>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</si>
  <si>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</si>
  <si>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</si>
  <si>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</si>
  <si>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</si>
  <si>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</si>
  <si>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</si>
  <si>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</si>
  <si>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</si>
  <si>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</si>
  <si>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</si>
  <si>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</si>
  <si>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</si>
  <si>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</si>
  <si>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</si>
  <si>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</si>
  <si>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</si>
  <si>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</si>
  <si>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</si>
  <si>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</si>
  <si>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</si>
  <si>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</si>
  <si>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</si>
  <si>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</si>
  <si>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</si>
  <si>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</si>
  <si>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</si>
  <si>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</si>
  <si>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</si>
  <si>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</si>
  <si>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</si>
  <si>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</si>
  <si>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</si>
  <si>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</si>
  <si>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</si>
  <si>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</si>
  <si>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</si>
  <si>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</si>
  <si>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</si>
  <si>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</si>
  <si>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</si>
  <si>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</si>
  <si>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</si>
  <si>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</si>
  <si>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</si>
  <si>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</si>
  <si>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</si>
  <si>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</si>
  <si>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</si>
  <si>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</si>
  <si>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</si>
  <si>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</si>
  <si>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</si>
  <si>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</si>
  <si>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</si>
  <si>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</si>
  <si>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</si>
  <si>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</si>
  <si>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</si>
  <si>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</si>
  <si>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</si>
  <si>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</si>
  <si>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</si>
  <si>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</si>
  <si>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</si>
  <si>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</si>
  <si>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</si>
  <si>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</si>
  <si>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</si>
  <si>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</si>
  <si>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</si>
  <si>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</si>
  <si>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</si>
  <si>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</si>
  <si>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</si>
  <si>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</si>
  <si>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</si>
  <si>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</si>
  <si>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</si>
  <si>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</si>
  <si>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</si>
  <si>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</si>
  <si>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</si>
  <si>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</si>
  <si>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</si>
  <si>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</si>
  <si>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</si>
  <si>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</si>
  <si>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</si>
  <si>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</si>
  <si>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</si>
  <si>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</si>
  <si>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</si>
  <si>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</si>
  <si>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</si>
  <si>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</si>
  <si>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</si>
  <si>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</si>
  <si>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</si>
  <si>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</si>
  <si>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</si>
  <si>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</si>
  <si>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</si>
  <si>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</si>
  <si>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</si>
  <si>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</si>
  <si>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</si>
  <si>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</si>
  <si>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</si>
  <si>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</si>
  <si>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</si>
  <si>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</si>
  <si>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</si>
  <si>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</si>
  <si>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</si>
  <si>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</si>
  <si>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</si>
  <si>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</si>
  <si>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</si>
  <si>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</si>
  <si>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</si>
  <si>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</si>
  <si>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</si>
  <si>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</si>
  <si>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</si>
  <si>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</si>
  <si>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</si>
  <si>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</si>
  <si>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</si>
  <si>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</si>
  <si>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</si>
  <si>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</si>
  <si>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</si>
  <si>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</si>
  <si>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</si>
  <si>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</si>
  <si>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</si>
  <si>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</si>
  <si>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</si>
  <si>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</si>
  <si>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</si>
  <si>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</si>
  <si>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</si>
  <si>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</si>
  <si>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</si>
  <si>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</si>
  <si>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</si>
  <si>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</si>
  <si>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</si>
  <si>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</si>
  <si>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</si>
  <si>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</si>
  <si>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</si>
  <si>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</si>
  <si>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</si>
  <si>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</si>
  <si>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</si>
  <si>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</si>
  <si>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</si>
  <si>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</si>
  <si>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</si>
  <si>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</si>
  <si>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</si>
  <si>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</si>
  <si>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</si>
  <si>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</si>
  <si>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</si>
  <si>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</si>
  <si>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</si>
  <si>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</si>
  <si>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</si>
  <si>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</si>
  <si>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</si>
  <si>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</si>
  <si>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</si>
  <si>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</si>
  <si>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</si>
  <si>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</si>
  <si>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</si>
  <si>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</si>
  <si>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</si>
  <si>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</si>
  <si>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</si>
  <si>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</si>
  <si>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</si>
  <si>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</si>
  <si>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</si>
  <si>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</si>
  <si>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</si>
  <si>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</si>
  <si>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</si>
  <si>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</si>
  <si>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</si>
  <si>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</si>
  <si>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</si>
  <si>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</si>
  <si>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</si>
  <si>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</si>
  <si>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</si>
  <si>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</si>
  <si>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</si>
  <si>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</si>
  <si>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</si>
  <si>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</si>
  <si>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</si>
  <si>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</si>
  <si>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</si>
  <si>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</si>
  <si>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</si>
  <si>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</si>
  <si>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</si>
  <si>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</si>
  <si>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</si>
  <si>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</si>
  <si>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</si>
  <si>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</si>
  <si>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</si>
  <si>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</si>
  <si>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</si>
  <si>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</si>
  <si>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</si>
  <si>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</si>
  <si>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</si>
  <si>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</si>
  <si>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</si>
  <si>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</si>
  <si>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</si>
  <si>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</si>
  <si>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</si>
  <si>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</si>
  <si>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</si>
  <si>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</si>
  <si>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</si>
  <si>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</si>
  <si>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</si>
  <si>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</si>
  <si>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</si>
  <si>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</si>
  <si>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</si>
  <si>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</si>
  <si>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</si>
  <si>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</si>
  <si>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</si>
  <si>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</si>
  <si>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</si>
  <si>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</si>
  <si>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</si>
  <si>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</si>
  <si>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</si>
  <si>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</si>
  <si>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</si>
  <si>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</si>
  <si>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</si>
  <si>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</si>
  <si>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</si>
  <si>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</si>
  <si>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</si>
  <si>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</si>
  <si>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</si>
  <si>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</si>
  <si>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</si>
  <si>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</si>
  <si>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</si>
  <si>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</si>
  <si>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</si>
  <si>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</si>
  <si>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</si>
  <si>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</si>
  <si>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</si>
  <si>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</si>
  <si>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</si>
  <si>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</si>
  <si>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</si>
  <si>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</si>
  <si>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</si>
  <si>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</si>
  <si>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</si>
  <si>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</si>
  <si>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</si>
  <si>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</si>
  <si>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</si>
  <si>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</si>
  <si>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</si>
  <si>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</si>
  <si>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</si>
  <si>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</si>
  <si>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</si>
  <si>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</si>
  <si>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</si>
  <si>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</si>
  <si>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</si>
  <si>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</si>
  <si>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</si>
  <si>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</si>
  <si>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</si>
  <si>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</si>
  <si>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</si>
  <si>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</si>
  <si>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</si>
  <si>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</si>
  <si>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</si>
  <si>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</si>
  <si>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</si>
  <si>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</si>
  <si>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</si>
  <si>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</si>
  <si>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</si>
  <si>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</si>
  <si>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</si>
  <si>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</si>
  <si>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</si>
  <si>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</si>
  <si>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</si>
  <si>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</si>
  <si>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</si>
  <si>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</si>
  <si>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</si>
  <si>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</si>
  <si>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</si>
  <si>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</si>
  <si>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</si>
  <si>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</si>
  <si>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</si>
  <si>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</si>
  <si>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</si>
  <si>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</si>
  <si>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</si>
  <si>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</si>
  <si>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</si>
  <si>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</si>
  <si>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</si>
  <si>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</si>
  <si>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</si>
  <si>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</si>
  <si>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</si>
  <si>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</si>
  <si>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</si>
  <si>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</si>
  <si>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</si>
  <si>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</si>
  <si>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</si>
  <si>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</si>
  <si>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</si>
  <si>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</si>
  <si>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</si>
  <si>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</si>
  <si>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</si>
  <si>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</si>
  <si>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</si>
  <si>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</si>
  <si>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</si>
  <si>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</si>
  <si>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</si>
  <si>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</si>
  <si>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</si>
  <si>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</si>
  <si>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</si>
  <si>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</si>
  <si>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</si>
  <si>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</si>
  <si>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</si>
  <si>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</si>
  <si>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</si>
  <si>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</si>
  <si>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</si>
  <si>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</si>
  <si>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</si>
  <si>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</si>
  <si>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</si>
  <si>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</si>
  <si>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</si>
  <si>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</si>
  <si>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</si>
  <si>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</si>
  <si>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</si>
  <si>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</si>
  <si>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</si>
  <si>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</si>
  <si>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</si>
  <si>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</si>
  <si>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</si>
  <si>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</si>
  <si>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</si>
  <si>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</si>
  <si>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</si>
  <si>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</si>
  <si>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</si>
  <si>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</si>
  <si>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</si>
  <si>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</si>
  <si>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</si>
  <si>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</si>
  <si>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</si>
  <si>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</si>
  <si>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</si>
  <si>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</si>
  <si>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</si>
  <si>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</si>
  <si>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</si>
  <si>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</si>
  <si>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</si>
  <si>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</si>
  <si>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</si>
  <si>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</si>
  <si>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</si>
  <si>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</si>
  <si>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</si>
  <si>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</si>
  <si>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</si>
  <si>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</si>
  <si>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</si>
  <si>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</si>
  <si>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</si>
  <si>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</si>
  <si>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</si>
  <si>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</si>
  <si>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</si>
  <si>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</si>
  <si>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</si>
  <si>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</si>
  <si>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</si>
  <si>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</si>
  <si>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</si>
  <si>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</si>
  <si>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</si>
  <si>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</si>
  <si>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</si>
  <si>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</si>
  <si>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</si>
  <si>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</si>
  <si>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</si>
  <si>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</si>
  <si>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</si>
  <si>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</si>
  <si>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</si>
  <si>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</si>
  <si>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</si>
  <si>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</si>
  <si>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</si>
  <si>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</si>
  <si>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</si>
  <si>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</si>
  <si>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</si>
  <si>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</si>
  <si>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</si>
  <si>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</si>
  <si>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</si>
  <si>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</si>
  <si>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</si>
  <si>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</si>
  <si>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</si>
  <si>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</si>
  <si>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</si>
  <si>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</si>
  <si>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</si>
  <si>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</si>
  <si>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</si>
  <si>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</si>
  <si>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</si>
  <si>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</si>
  <si>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</si>
  <si>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</si>
  <si>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</si>
  <si>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</si>
  <si>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</si>
  <si>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</si>
  <si>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</si>
  <si>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</si>
  <si>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</si>
  <si>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</si>
  <si>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</si>
  <si>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</si>
  <si>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</si>
  <si>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</si>
  <si>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</si>
  <si>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</si>
  <si>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</si>
  <si>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</si>
  <si>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</si>
  <si>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</si>
  <si>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</si>
  <si>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</si>
  <si>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</si>
  <si>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</si>
  <si>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</si>
  <si>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</si>
  <si>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</si>
  <si>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</si>
  <si>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</si>
  <si>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</si>
  <si>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</si>
  <si>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</si>
  <si>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</si>
  <si>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</si>
  <si>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</si>
  <si>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</si>
  <si>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</si>
  <si>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</si>
  <si>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</si>
  <si>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</si>
  <si>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</si>
  <si>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</si>
  <si>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</si>
  <si>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</si>
  <si>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</si>
  <si>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</si>
  <si>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</si>
  <si>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</si>
  <si>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</si>
  <si>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</si>
  <si>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</si>
  <si>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</si>
  <si>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</si>
  <si>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</si>
  <si>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</si>
  <si>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</si>
  <si>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</si>
  <si>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</si>
  <si>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</si>
  <si>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</si>
  <si>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</si>
  <si>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</si>
  <si>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</si>
  <si>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</si>
  <si>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</si>
  <si>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</si>
  <si>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</si>
  <si>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</si>
  <si>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</si>
  <si>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</si>
  <si>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</si>
  <si>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</si>
  <si>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</si>
  <si>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</si>
  <si>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</si>
  <si>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</si>
  <si>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</si>
  <si>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</si>
  <si>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</si>
  <si>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</si>
  <si>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</si>
  <si>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</si>
  <si>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</si>
  <si>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</si>
  <si>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</si>
  <si>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</si>
  <si>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</si>
  <si>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</si>
  <si>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</si>
  <si>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</si>
  <si>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</si>
  <si>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</si>
  <si>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</si>
  <si>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</si>
  <si>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</si>
  <si>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</si>
  <si>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</si>
  <si>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</si>
  <si>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</si>
  <si>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</si>
  <si>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</si>
  <si>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</si>
  <si>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</si>
  <si>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</si>
  <si>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</si>
  <si>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</si>
  <si>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</si>
  <si>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</si>
  <si>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</si>
  <si>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</si>
  <si>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</si>
  <si>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</si>
  <si>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</si>
  <si>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</si>
  <si>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</si>
  <si>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</si>
  <si>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</si>
  <si>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</si>
  <si>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</si>
  <si>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</si>
  <si>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</si>
  <si>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</si>
  <si>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</si>
  <si>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</si>
  <si>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</si>
  <si>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</si>
  <si>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</si>
  <si>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</si>
  <si>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</si>
  <si>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</si>
  <si>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</si>
  <si>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</si>
  <si>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</si>
  <si>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</si>
  <si>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</si>
  <si>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</si>
  <si>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</si>
  <si>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</si>
  <si>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</si>
  <si>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</si>
  <si>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</si>
  <si>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</si>
  <si>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</si>
  <si>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</si>
  <si>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</si>
  <si>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</si>
  <si>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</si>
  <si>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</si>
  <si>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</si>
  <si>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</si>
  <si>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</si>
  <si>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</si>
  <si>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</si>
  <si>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</si>
  <si>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</si>
  <si>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</si>
  <si>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</si>
  <si>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</si>
  <si>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</si>
  <si>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</si>
  <si>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</si>
  <si>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</si>
  <si>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</si>
  <si>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</si>
  <si>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</si>
  <si>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</si>
  <si>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</si>
  <si>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</si>
  <si>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</si>
  <si>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</si>
  <si>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</si>
  <si>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</si>
  <si>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</si>
  <si>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</si>
  <si>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</si>
  <si>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</si>
  <si>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</si>
  <si>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</si>
  <si>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</si>
  <si>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</si>
  <si>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</si>
  <si>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</si>
  <si>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</si>
  <si>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</si>
  <si>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</si>
  <si>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</si>
  <si>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</si>
  <si>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</si>
  <si>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</si>
  <si>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</si>
  <si>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</si>
  <si>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</si>
  <si>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</si>
  <si>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</si>
  <si>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</si>
  <si>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</si>
  <si>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</si>
  <si>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</si>
  <si>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</si>
  <si>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</si>
  <si>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</si>
  <si>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</si>
  <si>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</si>
  <si>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</si>
  <si>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</si>
  <si>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</si>
  <si>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</si>
  <si>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</si>
  <si>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</si>
  <si>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</si>
  <si>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</si>
  <si>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</si>
  <si>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</si>
  <si>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</si>
  <si>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</si>
  <si>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</si>
  <si>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</si>
  <si>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</si>
  <si>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</si>
  <si>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</si>
  <si>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</si>
  <si>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</si>
  <si>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</si>
  <si>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</si>
  <si>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</si>
  <si>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</si>
  <si>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</si>
  <si>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</si>
  <si>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</si>
  <si>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</si>
  <si>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</si>
  <si>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</si>
  <si>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</si>
  <si>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</si>
  <si>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</si>
  <si>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</si>
  <si>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</si>
  <si>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</si>
  <si>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</si>
  <si>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</si>
  <si>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</si>
  <si>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</si>
  <si>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</si>
  <si>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</si>
  <si>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</si>
  <si>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</si>
  <si>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</si>
  <si>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</si>
  <si>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</si>
  <si>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</si>
  <si>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</si>
  <si>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</si>
  <si>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</si>
  <si>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</si>
  <si>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</si>
  <si>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</si>
  <si>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</si>
  <si>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</si>
  <si>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</si>
  <si>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</si>
  <si>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</si>
  <si>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</si>
  <si>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</si>
  <si>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</si>
  <si>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</si>
  <si>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</si>
  <si>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</si>
  <si>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</si>
  <si>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</si>
  <si>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</si>
  <si>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</si>
  <si>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</si>
  <si>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</si>
  <si>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</si>
  <si>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</si>
  <si>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</si>
  <si>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</si>
  <si>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</si>
  <si>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</si>
  <si>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</si>
  <si>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</si>
  <si>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</si>
  <si>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</si>
  <si>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</si>
  <si>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</si>
  <si>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</si>
  <si>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</si>
  <si>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</si>
  <si>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</si>
  <si>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</si>
  <si>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</si>
  <si>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</si>
  <si>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</si>
  <si>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</si>
  <si>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</si>
  <si>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</si>
  <si>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</si>
  <si>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</si>
  <si>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</si>
  <si>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</si>
  <si>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</si>
  <si>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</si>
  <si>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</si>
  <si>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</si>
  <si>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</si>
  <si>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</si>
  <si>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</si>
  <si>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</si>
  <si>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</si>
  <si>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</si>
  <si>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</si>
  <si>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</si>
  <si>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</si>
  <si>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</si>
  <si>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</si>
  <si>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</si>
  <si>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</si>
  <si>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</si>
  <si>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</si>
  <si>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</si>
  <si>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</si>
  <si>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</si>
  <si>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</si>
  <si>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</si>
  <si>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</si>
  <si>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</si>
  <si>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</si>
  <si>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</si>
  <si>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</si>
  <si>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</si>
  <si>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</si>
  <si>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</si>
  <si>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</si>
  <si>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</si>
  <si>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</si>
  <si>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</si>
  <si>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</si>
  <si>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</si>
  <si>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</si>
  <si>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</si>
  <si>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</si>
  <si>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</si>
  <si>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</si>
  <si>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</si>
  <si>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</si>
  <si>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</si>
  <si>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</si>
  <si>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</si>
  <si>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</si>
  <si>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</si>
  <si>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</si>
  <si>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</si>
  <si>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</si>
  <si>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</si>
  <si>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</si>
  <si>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</si>
  <si>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</si>
  <si>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</si>
  <si>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</si>
  <si>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</si>
  <si>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</si>
  <si>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</si>
  <si>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</si>
  <si>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</si>
  <si>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</si>
  <si>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</si>
  <si>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</si>
  <si>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</si>
  <si>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</si>
  <si>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</si>
  <si>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</si>
  <si>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</si>
  <si>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</si>
  <si>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</si>
  <si>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</si>
  <si>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</si>
  <si>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</si>
  <si>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</si>
  <si>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</si>
  <si>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</si>
  <si>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</si>
  <si>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</si>
  <si>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</si>
  <si>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</si>
  <si>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</si>
  <si>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</si>
  <si>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</si>
  <si>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</si>
  <si>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</si>
  <si>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</si>
  <si>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</si>
  <si>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</si>
  <si>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</si>
  <si>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</si>
  <si>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</si>
  <si>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</si>
  <si>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</si>
  <si>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</si>
  <si>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</si>
  <si>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</si>
  <si>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</si>
  <si>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</si>
  <si>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</si>
  <si>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</si>
  <si>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</si>
  <si>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</si>
  <si>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</si>
  <si>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</si>
  <si>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</si>
  <si>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</si>
  <si>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</si>
  <si>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</si>
  <si>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</si>
  <si>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</si>
  <si>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</si>
  <si>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</si>
  <si>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</si>
  <si>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</si>
  <si>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</si>
  <si>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</si>
  <si>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</si>
  <si>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</si>
  <si>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</si>
  <si>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</si>
  <si>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</si>
  <si>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</si>
  <si>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</si>
  <si>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</si>
  <si>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</si>
  <si>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</si>
  <si>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</si>
  <si>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</si>
  <si>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</si>
  <si>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</si>
  <si>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</si>
  <si>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</si>
  <si>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</si>
  <si>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</si>
  <si>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</si>
  <si>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</si>
  <si>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</si>
  <si>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</si>
  <si>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</si>
  <si>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</si>
  <si>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</si>
  <si>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</si>
  <si>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</si>
  <si>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</si>
  <si>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</si>
  <si>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</si>
  <si>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</si>
  <si>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</si>
  <si>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</si>
  <si>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</si>
  <si>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</si>
  <si>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</si>
  <si>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</si>
  <si>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</si>
  <si>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</si>
  <si>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</si>
  <si>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</si>
  <si>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</si>
  <si>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</si>
  <si>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</si>
  <si>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</si>
  <si>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</si>
  <si>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</si>
  <si>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</si>
  <si>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</si>
  <si>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</si>
  <si>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</si>
  <si>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</si>
  <si>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</si>
  <si>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</si>
  <si>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</si>
  <si>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</si>
  <si>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</si>
  <si>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</si>
  <si>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</si>
  <si>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</si>
  <si>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</si>
  <si>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</si>
  <si>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</si>
  <si>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</si>
  <si>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</si>
  <si>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</si>
  <si>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</si>
  <si>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</si>
  <si>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</si>
  <si>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</si>
  <si>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</si>
  <si>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</si>
  <si>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</si>
  <si>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</si>
  <si>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</si>
  <si>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</si>
  <si>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</si>
  <si>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</si>
  <si>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</si>
  <si>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</si>
  <si>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</si>
  <si>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</si>
  <si>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</si>
  <si>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</si>
  <si>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</si>
  <si>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</si>
  <si>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</si>
  <si>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</si>
  <si>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</si>
  <si>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</si>
  <si>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</si>
  <si>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</si>
  <si>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</si>
  <si>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</si>
  <si>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</si>
  <si>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</si>
  <si>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</si>
  <si>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</si>
  <si>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</si>
  <si>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</si>
  <si>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</si>
  <si>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</si>
  <si>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</si>
  <si>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</si>
  <si>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</si>
  <si>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</si>
  <si>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</si>
  <si>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</si>
  <si>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</si>
  <si>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</si>
  <si>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</si>
  <si>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</si>
  <si>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</si>
  <si>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</si>
  <si>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</si>
  <si>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</si>
  <si>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</si>
  <si>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</si>
  <si>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</si>
  <si>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</si>
  <si>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</si>
  <si>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</si>
  <si>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</si>
  <si>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</si>
  <si>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</si>
  <si>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</si>
  <si>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</si>
  <si>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</si>
  <si>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</si>
  <si>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</si>
  <si>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</si>
  <si>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</si>
  <si>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</si>
  <si>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</si>
  <si>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</si>
  <si>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</si>
  <si>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</si>
  <si>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</si>
  <si>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</si>
  <si>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</si>
  <si>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</si>
  <si>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</si>
  <si>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</si>
  <si>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</si>
  <si>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</si>
  <si>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</si>
  <si>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</si>
  <si>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</si>
  <si>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</si>
  <si>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</si>
  <si>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</si>
  <si>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</si>
  <si>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</si>
  <si>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</si>
  <si>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</si>
  <si>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</si>
  <si>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</si>
  <si>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</si>
  <si>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</si>
  <si>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</si>
  <si>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</si>
  <si>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</si>
  <si>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</si>
  <si>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</si>
  <si>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</si>
  <si>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</si>
  <si>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</si>
  <si>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</si>
  <si>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</si>
  <si>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</si>
  <si>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</si>
  <si>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</si>
  <si>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</si>
  <si>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</si>
  <si>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</si>
  <si>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</si>
  <si>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</si>
  <si>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</si>
  <si>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</si>
  <si>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</si>
  <si>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</si>
  <si>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</si>
  <si>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</si>
  <si>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</si>
  <si>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</si>
  <si>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</si>
  <si>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</si>
  <si>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</si>
  <si>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</si>
  <si>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</si>
  <si>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</si>
  <si>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</si>
  <si>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</si>
  <si>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</si>
  <si>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</si>
  <si>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</si>
  <si>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</si>
  <si>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</si>
  <si>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</si>
  <si>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</si>
  <si>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</si>
  <si>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</si>
  <si>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</si>
  <si>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</si>
  <si>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</si>
  <si>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</si>
  <si>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</si>
  <si>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</si>
  <si>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</si>
  <si>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</si>
  <si>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</si>
  <si>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</si>
  <si>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</si>
  <si>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</si>
  <si>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</si>
  <si>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</si>
  <si>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</si>
  <si>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</si>
  <si>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</si>
  <si>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</si>
  <si>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</si>
  <si>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</si>
  <si>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</si>
  <si>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</si>
  <si>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</si>
  <si>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</si>
  <si>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</si>
  <si>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</si>
  <si>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</si>
  <si>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</si>
  <si>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</si>
  <si>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</si>
  <si>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</si>
  <si>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</si>
  <si>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</si>
  <si>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</si>
  <si>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</si>
  <si>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</si>
  <si>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</si>
  <si>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</si>
  <si>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</si>
  <si>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</si>
  <si>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</si>
  <si>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</si>
  <si>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</si>
  <si>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</si>
  <si>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</si>
  <si>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</si>
  <si>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</si>
  <si>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</si>
  <si>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</si>
  <si>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</si>
  <si>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</si>
  <si>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</si>
  <si>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</si>
  <si>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</si>
  <si>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</si>
  <si>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</si>
  <si>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</si>
  <si>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</si>
  <si>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</si>
  <si>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</si>
  <si>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</si>
  <si>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</si>
  <si>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</si>
  <si>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</si>
  <si>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</si>
  <si>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</si>
  <si>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</si>
  <si>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</si>
  <si>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</si>
  <si>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</si>
  <si>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</si>
  <si>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</si>
  <si>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</si>
  <si>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</si>
  <si>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</si>
  <si>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</si>
  <si>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</si>
  <si>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</si>
  <si>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</si>
  <si>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</si>
  <si>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</si>
  <si>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</si>
  <si>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</si>
  <si>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</si>
  <si>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</si>
  <si>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</si>
  <si>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</si>
  <si>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</si>
  <si>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</si>
  <si>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</si>
  <si>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</si>
  <si>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</si>
  <si>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</si>
  <si>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</si>
  <si>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</si>
  <si>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</si>
  <si>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</si>
  <si>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</si>
  <si>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</si>
  <si>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</si>
  <si>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</si>
  <si>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</si>
  <si>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</si>
  <si>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</si>
  <si>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</si>
  <si>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</si>
  <si>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</si>
  <si>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</si>
  <si>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</si>
  <si>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</si>
  <si>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</si>
  <si>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</si>
  <si>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</si>
  <si>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</si>
  <si>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</si>
  <si>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</si>
  <si>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</si>
  <si>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</si>
  <si>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</si>
  <si>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</si>
  <si>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</si>
  <si>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</si>
  <si>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</si>
  <si>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</si>
  <si>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</si>
  <si>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</si>
  <si>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</si>
  <si>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</si>
  <si>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</si>
  <si>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</si>
  <si>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</si>
  <si>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</si>
  <si>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</si>
  <si>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</si>
  <si>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</si>
  <si>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</si>
  <si>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</si>
  <si>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</si>
  <si>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</si>
  <si>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</si>
  <si>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</si>
  <si>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</si>
  <si>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</si>
  <si>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</si>
  <si>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</si>
  <si>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</si>
  <si>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</si>
  <si>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</si>
  <si>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</si>
  <si>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</si>
  <si>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</si>
  <si>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</si>
  <si>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</si>
  <si>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</si>
  <si>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</si>
  <si>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</si>
  <si>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</si>
  <si>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</si>
  <si>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</si>
  <si>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</si>
  <si>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</si>
  <si>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</si>
  <si>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</si>
  <si>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</si>
  <si>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</si>
  <si>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</si>
  <si>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</si>
  <si>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</si>
  <si>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</si>
  <si>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</si>
  <si>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</si>
  <si>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</si>
  <si>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</si>
  <si>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</si>
  <si>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</si>
  <si>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</si>
  <si>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</si>
  <si>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</si>
  <si>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</si>
  <si>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</si>
  <si>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</si>
  <si>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</si>
  <si>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</si>
  <si>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</si>
  <si>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</si>
  <si>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</si>
  <si>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</si>
  <si>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</si>
  <si>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</si>
  <si>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</si>
  <si>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</si>
  <si>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</si>
  <si>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</si>
  <si>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</si>
  <si>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</si>
  <si>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</si>
  <si>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</si>
  <si>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</si>
  <si>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</si>
  <si>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</si>
  <si>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</si>
  <si>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</si>
  <si>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</si>
  <si>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</si>
  <si>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</si>
  <si>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</si>
  <si>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</si>
  <si>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</si>
  <si>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</si>
  <si>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</si>
  <si>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</si>
  <si>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</si>
  <si>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</si>
  <si>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</si>
  <si>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</si>
  <si>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</si>
  <si>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</si>
  <si>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</si>
  <si>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</si>
  <si>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</si>
  <si>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</si>
  <si>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</si>
  <si>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</si>
  <si>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</si>
  <si>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</si>
  <si>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</si>
  <si>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</si>
  <si>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</si>
  <si>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</si>
  <si>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</si>
  <si>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</si>
  <si>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</si>
  <si>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</si>
  <si>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</si>
  <si>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</si>
  <si>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</si>
  <si>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</si>
  <si>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</si>
  <si>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</si>
  <si>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</si>
  <si>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</si>
  <si>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</si>
  <si>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</si>
  <si>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</si>
  <si>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</si>
  <si>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</si>
  <si>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</si>
  <si>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</si>
  <si>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</si>
  <si>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</si>
  <si>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</si>
  <si>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</si>
  <si>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</si>
  <si>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</si>
  <si>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</si>
  <si>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</si>
  <si>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</si>
  <si>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</si>
  <si>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</si>
  <si>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</si>
  <si>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</si>
  <si>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</si>
  <si>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</si>
  <si>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</si>
  <si>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</si>
  <si>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</si>
  <si>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</si>
  <si>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</si>
  <si>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</si>
  <si>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</si>
  <si>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</si>
  <si>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</si>
  <si>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</si>
  <si>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</si>
  <si>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</si>
  <si>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</si>
  <si>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</si>
  <si>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</si>
  <si>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</si>
  <si>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</si>
  <si>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</si>
  <si>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</si>
  <si>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</si>
  <si>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</si>
  <si>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</si>
  <si>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</si>
  <si>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</si>
  <si>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</si>
  <si>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</si>
  <si>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</si>
  <si>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</si>
  <si>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</si>
  <si>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</si>
  <si>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</si>
  <si>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</si>
  <si>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</si>
  <si>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</si>
  <si>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</si>
  <si>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</si>
  <si>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</si>
  <si>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</si>
  <si>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</si>
  <si>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</si>
  <si>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</si>
  <si>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</si>
  <si>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</si>
  <si>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</si>
  <si>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</si>
  <si>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</si>
  <si>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</si>
  <si>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</si>
  <si>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</si>
  <si>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</si>
  <si>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</si>
  <si>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</si>
  <si>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</si>
  <si>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</si>
  <si>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</si>
  <si>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</si>
  <si>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</si>
  <si>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</si>
  <si>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</si>
  <si>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</si>
  <si>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</si>
  <si>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</si>
  <si>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</si>
  <si>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</si>
  <si>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</si>
  <si>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</si>
  <si>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</si>
  <si>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</si>
  <si>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</si>
  <si>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</si>
  <si>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</si>
  <si>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</si>
  <si>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</si>
  <si>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</si>
  <si>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</si>
  <si>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</si>
  <si>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</si>
  <si>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</si>
  <si>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</si>
  <si>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</si>
  <si>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</si>
  <si>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</si>
  <si>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</si>
  <si>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</si>
  <si>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</si>
  <si>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</si>
  <si>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</si>
  <si>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</si>
  <si>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</si>
  <si>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</si>
  <si>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</si>
  <si>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</si>
  <si>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</si>
  <si>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</si>
  <si>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</si>
  <si>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</si>
  <si>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</si>
  <si>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</si>
  <si>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</si>
  <si>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</si>
  <si>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</si>
  <si>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</si>
  <si>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</si>
  <si>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</si>
  <si>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</si>
  <si>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</si>
  <si>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</si>
  <si>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</si>
  <si>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</si>
  <si>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</si>
  <si>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</si>
  <si>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</si>
  <si>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</si>
  <si>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</si>
  <si>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</si>
  <si>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</si>
  <si>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</si>
  <si>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</si>
  <si>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</si>
  <si>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</si>
  <si>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</si>
  <si>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</si>
  <si>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</si>
  <si>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</si>
  <si>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</si>
  <si>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</si>
  <si>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</si>
  <si>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</si>
  <si>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</si>
  <si>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</si>
  <si>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</si>
  <si>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</si>
  <si>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</si>
  <si>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</si>
  <si>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</si>
  <si>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</si>
  <si>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</si>
  <si>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</si>
  <si>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</si>
  <si>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</si>
  <si>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</si>
  <si>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</si>
  <si>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</si>
  <si>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</si>
  <si>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</si>
  <si>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</si>
  <si>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</si>
  <si>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</si>
  <si>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</si>
  <si>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</si>
  <si>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</si>
  <si>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</si>
  <si>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</si>
  <si>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</si>
  <si>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</si>
  <si>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</si>
  <si>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</si>
  <si>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</si>
  <si>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</si>
  <si>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</si>
  <si>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</si>
  <si>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</si>
  <si>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</si>
  <si>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</si>
  <si>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</si>
  <si>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</si>
  <si>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</si>
  <si>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</si>
  <si>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</si>
  <si>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</si>
  <si>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</si>
  <si>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</si>
  <si>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</si>
  <si>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</si>
  <si>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</si>
  <si>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</si>
  <si>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</si>
  <si>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</si>
  <si>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</si>
  <si>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</si>
  <si>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</si>
  <si>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</si>
  <si>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</si>
  <si>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</si>
  <si>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</si>
  <si>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</si>
  <si>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</si>
  <si>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</si>
  <si>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</si>
  <si>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</si>
  <si>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</si>
  <si>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</si>
  <si>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</si>
  <si>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</si>
  <si>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</si>
  <si>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</si>
  <si>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</si>
  <si>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</si>
  <si>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</si>
  <si>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</si>
  <si>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</si>
  <si>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</si>
  <si>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</si>
  <si>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</si>
  <si>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</si>
  <si>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</si>
  <si>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</si>
  <si>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</si>
  <si>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</si>
  <si>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</si>
  <si>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</si>
  <si>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</si>
  <si>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</si>
  <si>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</si>
  <si>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</si>
  <si>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</si>
  <si>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</si>
  <si>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</si>
  <si>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</si>
  <si>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</si>
  <si>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</si>
  <si>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</si>
  <si>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</si>
  <si>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</si>
  <si>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</si>
  <si>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</si>
  <si>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</si>
  <si>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</si>
  <si>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</si>
  <si>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</si>
  <si>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</si>
  <si>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</si>
  <si>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</si>
  <si>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</si>
  <si>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</si>
  <si>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</si>
  <si>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</si>
  <si>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</si>
  <si>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</si>
  <si>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</si>
  <si>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</si>
  <si>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</si>
  <si>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</si>
  <si>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</si>
  <si>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</si>
  <si>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</si>
  <si>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</si>
  <si>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</si>
  <si>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</si>
  <si>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</si>
  <si>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</si>
  <si>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</si>
  <si>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</si>
  <si>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</si>
  <si>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</si>
  <si>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</si>
  <si>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</si>
  <si>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</si>
  <si>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</si>
  <si>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</si>
  <si>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</si>
  <si>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</si>
  <si>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</si>
  <si>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</si>
  <si>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</si>
  <si>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</si>
  <si>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</si>
  <si>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</si>
  <si>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</si>
  <si>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</si>
  <si>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</si>
  <si>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</si>
  <si>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</si>
  <si>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</si>
  <si>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</si>
  <si>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</si>
  <si>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</si>
  <si>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</si>
  <si>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</si>
  <si>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</si>
  <si>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</si>
  <si>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</si>
  <si>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</si>
  <si>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</si>
  <si>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</si>
  <si>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</si>
  <si>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</si>
  <si>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</si>
  <si>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</si>
  <si>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</si>
  <si>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</si>
  <si>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</si>
  <si>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</si>
  <si>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</si>
  <si>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</si>
  <si>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</si>
  <si>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</si>
  <si>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</si>
  <si>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</si>
  <si>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</si>
  <si>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</si>
  <si>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</si>
  <si>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</si>
  <si>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</si>
  <si>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</si>
  <si>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</si>
  <si>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</si>
  <si>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</si>
  <si>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</si>
  <si>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</si>
  <si>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</si>
  <si>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</si>
  <si>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</si>
  <si>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</si>
  <si>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</si>
  <si>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</si>
  <si>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</si>
  <si>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</si>
  <si>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</si>
  <si>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</si>
  <si>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</si>
  <si>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</si>
  <si>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</si>
  <si>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</si>
  <si>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</si>
  <si>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</si>
  <si>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</si>
  <si>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</si>
  <si>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</si>
  <si>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</si>
  <si>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</si>
  <si>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</si>
  <si>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</si>
  <si>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</si>
  <si>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</si>
  <si>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</si>
  <si>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</si>
  <si>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</si>
  <si>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</si>
  <si>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</si>
  <si>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</si>
  <si>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</si>
  <si>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</si>
  <si>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</si>
  <si>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</si>
  <si>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</si>
  <si>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</si>
  <si>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</si>
  <si>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</si>
  <si>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</si>
  <si>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</si>
  <si>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</si>
  <si>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</si>
  <si>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</si>
  <si>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</si>
  <si>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</si>
  <si>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</si>
  <si>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</si>
  <si>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</si>
  <si>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</si>
  <si>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</si>
  <si>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</si>
  <si>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</si>
  <si>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</si>
  <si>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</si>
  <si>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</si>
  <si>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</si>
  <si>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</si>
  <si>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</si>
  <si>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</si>
  <si>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</si>
  <si>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</si>
  <si>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</si>
  <si>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</si>
  <si>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</si>
  <si>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</si>
  <si>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</si>
  <si>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</si>
  <si>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</si>
  <si>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</si>
  <si>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</si>
  <si>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</si>
  <si>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</si>
  <si>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</si>
  <si>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</si>
  <si>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</si>
  <si>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</si>
  <si>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</si>
  <si>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</si>
  <si>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</si>
  <si>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</si>
  <si>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</si>
  <si>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</si>
  <si>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</si>
  <si>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</si>
  <si>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</si>
  <si>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</si>
  <si>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</si>
  <si>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</si>
  <si>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</si>
  <si>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</si>
  <si>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</si>
  <si>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</si>
  <si>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</si>
  <si>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</si>
  <si>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</si>
  <si>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</si>
  <si>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</si>
  <si>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</si>
  <si>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</si>
  <si>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</si>
  <si>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</si>
  <si>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</si>
  <si>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</si>
  <si>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</si>
  <si>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</si>
  <si>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</si>
  <si>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</si>
  <si>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</si>
  <si>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</si>
  <si>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</si>
  <si>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</si>
  <si>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</si>
  <si>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</si>
  <si>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</si>
  <si>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</si>
  <si>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</si>
  <si>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</si>
  <si>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</si>
  <si>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</si>
  <si>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</si>
  <si>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</si>
  <si>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</si>
  <si>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</si>
  <si>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</si>
  <si>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</si>
  <si>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</si>
  <si>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</si>
  <si>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</si>
  <si>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</si>
  <si>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</si>
  <si>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</si>
  <si>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</si>
  <si>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</si>
  <si>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</si>
  <si>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</si>
  <si>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</si>
  <si>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</si>
  <si>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</si>
  <si>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</si>
  <si>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</si>
  <si>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</si>
  <si>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</si>
  <si>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</si>
  <si>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</si>
  <si>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</si>
  <si>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</si>
  <si>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</si>
  <si>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</si>
  <si>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</si>
  <si>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</si>
  <si>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</si>
  <si>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</si>
  <si>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</si>
  <si>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</si>
  <si>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</si>
  <si>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</si>
  <si>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</si>
  <si>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</si>
  <si>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</si>
  <si>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</si>
  <si>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</si>
  <si>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</si>
  <si>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</si>
  <si>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</si>
  <si>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</si>
  <si>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</si>
  <si>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</si>
  <si>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</si>
  <si>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</si>
  <si>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</si>
  <si>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</si>
  <si>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</si>
  <si>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</si>
  <si>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</si>
  <si>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</si>
  <si>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</si>
  <si>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</si>
  <si>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</si>
  <si>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</si>
  <si>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</si>
  <si>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</si>
  <si>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</si>
  <si>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</si>
  <si>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</si>
  <si>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</si>
  <si>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</si>
  <si>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</si>
  <si>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</si>
  <si>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</si>
  <si>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</si>
  <si>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</si>
  <si>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</si>
  <si>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</si>
  <si>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</si>
  <si>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</si>
  <si>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</si>
  <si>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</si>
  <si>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</si>
  <si>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</si>
  <si>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</si>
  <si>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</si>
  <si>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</si>
  <si>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</si>
  <si>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</si>
  <si>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</si>
  <si>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</si>
  <si>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</si>
  <si>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</si>
  <si>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</si>
  <si>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</si>
  <si>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</si>
  <si>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</si>
  <si>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</si>
  <si>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</si>
  <si>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</si>
  <si>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</si>
  <si>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</si>
  <si>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</si>
  <si>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</si>
  <si>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</si>
  <si>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</si>
  <si>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</si>
  <si>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</si>
  <si>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</si>
  <si>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</si>
  <si>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</si>
  <si>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</si>
  <si>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</si>
  <si>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</si>
  <si>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</si>
  <si>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</si>
  <si>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</si>
  <si>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</si>
  <si>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</si>
  <si>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</si>
  <si>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</si>
  <si>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</si>
  <si>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</si>
  <si>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</si>
  <si>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</si>
  <si>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</si>
  <si>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</si>
  <si>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</si>
  <si>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</si>
  <si>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</si>
  <si>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</si>
  <si>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</si>
  <si>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</si>
  <si>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</si>
  <si>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</si>
  <si>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</si>
  <si>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</si>
  <si>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</si>
  <si>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</si>
  <si>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</si>
  <si>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</si>
  <si>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</si>
  <si>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</si>
  <si>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</si>
  <si>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</si>
  <si>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</si>
  <si>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</si>
  <si>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</si>
  <si>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</si>
  <si>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</si>
  <si>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</si>
  <si>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</si>
  <si>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</si>
  <si>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</si>
  <si>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</si>
  <si>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</si>
  <si>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</si>
  <si>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</si>
  <si>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</si>
  <si>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</si>
  <si>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</si>
  <si>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</si>
  <si>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</si>
  <si>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</si>
  <si>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</si>
  <si>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</si>
  <si>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</si>
  <si>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</si>
  <si>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</si>
  <si>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</si>
  <si>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</si>
  <si>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</si>
  <si>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</si>
  <si>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</si>
  <si>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</si>
  <si>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</si>
  <si>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</si>
  <si>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</si>
  <si>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</si>
  <si>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</si>
  <si>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</si>
  <si>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</si>
  <si>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</si>
  <si>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</si>
  <si>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</si>
  <si>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</si>
  <si>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</si>
  <si>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</si>
  <si>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</si>
  <si>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</si>
  <si>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</si>
  <si>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</si>
  <si>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</si>
  <si>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</si>
  <si>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</si>
  <si>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</si>
  <si>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</si>
  <si>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</si>
  <si>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</si>
  <si>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</si>
  <si>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</si>
  <si>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</si>
  <si>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</si>
  <si>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</si>
  <si>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</si>
  <si>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</si>
  <si>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</si>
  <si>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</si>
  <si>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</si>
  <si>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</si>
  <si>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</si>
  <si>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</si>
  <si>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</si>
  <si>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</si>
  <si>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</si>
  <si>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</si>
  <si>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</si>
  <si>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</si>
  <si>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</si>
  <si>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</si>
  <si>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</si>
  <si>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</si>
  <si>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</si>
  <si>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</si>
  <si>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</si>
  <si>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</si>
  <si>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</si>
  <si>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</si>
  <si>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</si>
  <si>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</si>
  <si>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</si>
  <si>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</si>
  <si>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</si>
  <si>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</si>
  <si>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</si>
  <si>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</si>
  <si>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</si>
  <si>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</si>
  <si>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</si>
  <si>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</si>
  <si>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</si>
  <si>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</si>
  <si>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</si>
  <si>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</si>
  <si>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</si>
  <si>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</si>
  <si>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</si>
  <si>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</si>
  <si>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</si>
  <si>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</si>
  <si>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</si>
  <si>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</si>
  <si>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</si>
  <si>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</si>
  <si>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</si>
  <si>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</si>
  <si>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</si>
  <si>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</si>
  <si>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</si>
  <si>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</si>
  <si>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</si>
  <si>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</si>
  <si>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</si>
  <si>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</si>
  <si>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</si>
  <si>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</si>
  <si>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</si>
  <si>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</si>
  <si>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</si>
  <si>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</si>
  <si>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</si>
  <si>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</si>
  <si>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</si>
  <si>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</si>
  <si>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</si>
  <si>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</si>
  <si>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</si>
  <si>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</si>
  <si>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</si>
  <si>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</si>
  <si>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</si>
  <si>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</si>
  <si>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</si>
  <si>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</si>
  <si>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</si>
  <si>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</si>
  <si>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</si>
  <si>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</si>
  <si>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</si>
  <si>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</si>
  <si>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</si>
  <si>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</si>
  <si>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</si>
  <si>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</si>
  <si>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</si>
  <si>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</si>
  <si>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</si>
  <si>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</si>
  <si>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</si>
  <si>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</si>
  <si>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</si>
  <si>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</si>
  <si>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</si>
  <si>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</si>
  <si>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</si>
  <si>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</si>
  <si>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</si>
  <si>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</si>
  <si>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</si>
  <si>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</si>
  <si>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</si>
  <si>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</si>
  <si>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</si>
  <si>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</si>
  <si>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</si>
  <si>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</si>
  <si>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</si>
  <si>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</si>
  <si>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</si>
  <si>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</si>
  <si>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</si>
  <si>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</si>
  <si>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</si>
  <si>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</si>
  <si>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</si>
  <si>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</si>
  <si>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</si>
  <si>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</si>
  <si>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</si>
  <si>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</si>
  <si>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</si>
  <si>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</si>
  <si>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</si>
  <si>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</si>
  <si>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</si>
  <si>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</si>
  <si>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</si>
  <si>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</si>
  <si>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</si>
  <si>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</si>
  <si>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</si>
  <si>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</si>
  <si>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</si>
  <si>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</si>
  <si>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</si>
  <si>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</si>
  <si>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</si>
  <si>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</si>
  <si>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</si>
  <si>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</si>
  <si>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</si>
  <si>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</si>
  <si>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</si>
  <si>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</si>
  <si>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</si>
  <si>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</si>
  <si>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</si>
  <si>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</si>
  <si>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</si>
  <si>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</si>
  <si>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</si>
  <si>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</si>
  <si>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</si>
  <si>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</si>
  <si>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</si>
  <si>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</si>
  <si>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</si>
  <si>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</si>
  <si>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</si>
  <si>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</si>
  <si>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</si>
  <si>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</si>
  <si>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</si>
  <si>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</si>
  <si>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</si>
  <si>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</si>
  <si>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</si>
  <si>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</si>
  <si>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</si>
  <si>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</si>
  <si>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</si>
  <si>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</si>
  <si>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</si>
  <si>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</si>
  <si>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</si>
  <si>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</si>
  <si>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</si>
  <si>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</si>
  <si>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</si>
  <si>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</si>
  <si>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</si>
  <si>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</si>
  <si>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</si>
  <si>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</si>
  <si>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</si>
  <si>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</si>
  <si>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</si>
  <si>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</si>
  <si>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</si>
  <si>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</si>
  <si>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</si>
  <si>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</si>
  <si>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</si>
  <si>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</si>
  <si>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</si>
  <si>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</si>
  <si>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</si>
  <si>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</si>
  <si>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</si>
  <si>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</si>
  <si>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</si>
  <si>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</si>
  <si>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</si>
  <si>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</si>
  <si>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</si>
  <si>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</si>
  <si>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</si>
  <si>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</si>
  <si>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</si>
  <si>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</si>
  <si>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</si>
  <si>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</si>
  <si>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</si>
  <si>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</si>
  <si>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</si>
  <si>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</si>
  <si>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</si>
  <si>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</si>
  <si>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</si>
  <si>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</si>
  <si>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</si>
  <si>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</si>
  <si>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</si>
  <si>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</si>
  <si>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</si>
  <si>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</si>
  <si>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</si>
  <si>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</si>
  <si>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</si>
  <si>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</si>
  <si>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</si>
  <si>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</si>
  <si>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</si>
  <si>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</si>
  <si>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</si>
  <si>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</si>
  <si>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</si>
  <si>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</si>
  <si>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</si>
  <si>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</si>
  <si>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</si>
  <si>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</si>
  <si>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</si>
  <si>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</si>
  <si>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</si>
  <si>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</si>
  <si>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</si>
  <si>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</si>
  <si>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</si>
  <si>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</si>
  <si>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</si>
  <si>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</si>
  <si>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</si>
  <si>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</si>
  <si>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</si>
  <si>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</si>
  <si>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</si>
  <si>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</si>
  <si>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</si>
  <si>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</si>
  <si>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</si>
  <si>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</si>
  <si>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</si>
  <si>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</si>
  <si>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</si>
  <si>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</si>
  <si>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</si>
  <si>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</si>
  <si>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</si>
  <si>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</si>
  <si>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</si>
  <si>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</si>
  <si>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</si>
  <si>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</si>
  <si>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</si>
  <si>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</si>
  <si>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</si>
  <si>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</si>
  <si>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</si>
  <si>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</si>
  <si>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</si>
  <si>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</si>
  <si>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</si>
  <si>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</si>
  <si>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</si>
  <si>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</si>
  <si>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</si>
  <si>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</si>
  <si>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</si>
  <si>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</si>
  <si>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</si>
  <si>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</si>
  <si>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</si>
  <si>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</si>
  <si>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</si>
  <si>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</si>
  <si>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</si>
  <si>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</si>
  <si>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</si>
  <si>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</si>
  <si>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</si>
  <si>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</si>
  <si>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</si>
  <si>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</si>
  <si>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</si>
  <si>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</si>
  <si>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</si>
  <si>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</si>
  <si>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</si>
  <si>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</si>
  <si>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</si>
  <si>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</si>
  <si>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</si>
  <si>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</si>
  <si>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</si>
  <si>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</si>
  <si>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</si>
  <si>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</si>
  <si>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</si>
  <si>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</si>
  <si>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</si>
  <si>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</si>
  <si>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</si>
  <si>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</si>
  <si>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</si>
  <si>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</si>
  <si>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</si>
  <si>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</si>
  <si>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</si>
  <si>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</si>
  <si>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</si>
  <si>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</si>
  <si>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</si>
  <si>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</si>
  <si>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</si>
  <si>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</si>
  <si>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</si>
  <si>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</si>
  <si>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</si>
  <si>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</si>
  <si>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</si>
  <si>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</si>
  <si>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</si>
  <si>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</si>
  <si>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</si>
  <si>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</si>
  <si>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</si>
  <si>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</si>
  <si>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</si>
  <si>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</si>
  <si>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</si>
  <si>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</si>
  <si>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</si>
  <si>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</si>
  <si>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</si>
  <si>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</si>
  <si>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</si>
  <si>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</si>
  <si>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</si>
  <si>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</si>
  <si>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</si>
  <si>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</si>
  <si>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</si>
  <si>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</si>
  <si>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</si>
  <si>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</si>
  <si>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</si>
  <si>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</si>
  <si>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</si>
  <si>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</si>
  <si>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</si>
  <si>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</si>
  <si>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</si>
  <si>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</si>
  <si>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</si>
  <si>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</si>
  <si>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</si>
  <si>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</si>
  <si>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</si>
  <si>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</si>
  <si>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</si>
  <si>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</si>
  <si>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</si>
  <si>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</si>
  <si>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</si>
  <si>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</si>
  <si>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</si>
  <si>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</si>
  <si>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</si>
  <si>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</si>
  <si>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</si>
  <si>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</si>
  <si>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</si>
  <si>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</si>
  <si>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</si>
  <si>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</si>
  <si>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</si>
  <si>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</si>
  <si>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</si>
  <si>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</si>
  <si>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</si>
  <si>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</si>
  <si>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</si>
  <si>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</si>
  <si>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</si>
  <si>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</si>
  <si>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</si>
  <si>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</si>
  <si>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</si>
  <si>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</si>
  <si>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</si>
  <si>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</si>
  <si>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</si>
  <si>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</si>
  <si>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</si>
  <si>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</si>
  <si>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</si>
  <si>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</si>
  <si>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</si>
  <si>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</si>
  <si>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</si>
  <si>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</si>
  <si>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</si>
  <si>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</si>
  <si>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</si>
  <si>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</si>
  <si>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</si>
  <si>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</si>
  <si>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</si>
  <si>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</si>
  <si>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</si>
  <si>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</si>
  <si>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</si>
  <si>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</si>
  <si>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</si>
  <si>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</si>
  <si>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</si>
  <si>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</si>
  <si>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</si>
  <si>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</si>
  <si>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</si>
  <si>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</si>
  <si>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</si>
  <si>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</si>
  <si>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</si>
  <si>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</si>
  <si>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</si>
  <si>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</si>
  <si>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</si>
  <si>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</si>
  <si>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</si>
  <si>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</si>
  <si>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</si>
  <si>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</si>
  <si>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</si>
  <si>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</si>
  <si>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</si>
  <si>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</si>
  <si>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</si>
  <si>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</si>
  <si>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</si>
  <si>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</si>
  <si>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</si>
  <si>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</si>
  <si>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</si>
  <si>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</si>
  <si>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</si>
  <si>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</si>
  <si>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</si>
  <si>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</si>
  <si>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</si>
  <si>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</si>
  <si>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</si>
  <si>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</si>
  <si>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</si>
  <si>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</si>
  <si>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</si>
  <si>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</si>
  <si>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</si>
  <si>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</si>
  <si>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</si>
  <si>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</si>
  <si>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</si>
  <si>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</si>
  <si>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</si>
  <si>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</si>
  <si>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</si>
  <si>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</si>
  <si>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</si>
  <si>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</si>
  <si>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</si>
  <si>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</si>
  <si>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</si>
  <si>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</si>
  <si>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</si>
  <si>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</si>
  <si>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</si>
  <si>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</si>
  <si>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</si>
  <si>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</si>
  <si>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</si>
  <si>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</si>
  <si>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</si>
  <si>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</si>
  <si>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</si>
  <si>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</si>
  <si>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</si>
  <si>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</si>
  <si>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</si>
  <si>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</si>
  <si>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</si>
  <si>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</si>
  <si>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</si>
  <si>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</si>
  <si>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</si>
  <si>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</si>
  <si>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</si>
  <si>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</si>
  <si>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</si>
  <si>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</si>
  <si>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</si>
  <si>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</si>
  <si>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</si>
  <si>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</si>
  <si>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</si>
  <si>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</si>
  <si>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</si>
  <si>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</si>
  <si>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</si>
  <si>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</si>
  <si>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</si>
  <si>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</si>
  <si>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</si>
  <si>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</si>
  <si>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</si>
  <si>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</si>
  <si>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</si>
  <si>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</si>
  <si>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</si>
  <si>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</si>
  <si>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</si>
  <si>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</si>
  <si>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</si>
  <si>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</si>
  <si>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</si>
  <si>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</si>
  <si>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</si>
  <si>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</si>
  <si>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</si>
  <si>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</si>
  <si>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</si>
  <si>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</si>
  <si>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</si>
  <si>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</si>
  <si>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</si>
  <si>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</si>
  <si>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</si>
  <si>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</si>
  <si>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</si>
  <si>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</si>
  <si>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</si>
  <si>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</si>
  <si>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</si>
  <si>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</si>
  <si>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</si>
  <si>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</si>
  <si>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</si>
  <si>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</si>
  <si>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</si>
  <si>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</si>
  <si>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</si>
  <si>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</si>
  <si>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</si>
  <si>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</si>
  <si>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</si>
  <si>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</si>
  <si>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</si>
  <si>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</si>
  <si>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</si>
  <si>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</si>
  <si>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</si>
  <si>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</si>
  <si>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</si>
  <si>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</si>
  <si>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</si>
  <si>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</si>
  <si>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</si>
  <si>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</si>
  <si>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</si>
  <si>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</si>
  <si>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</si>
  <si>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</si>
  <si>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</si>
  <si>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</si>
  <si>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</si>
  <si>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</si>
  <si>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</si>
  <si>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</si>
  <si>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</si>
  <si>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</si>
  <si>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</si>
  <si>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</si>
  <si>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</si>
  <si>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</si>
  <si>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</si>
  <si>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</si>
  <si>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</si>
  <si>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</si>
  <si>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</si>
  <si>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</si>
  <si>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</si>
  <si>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</si>
  <si>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</si>
  <si>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</si>
  <si>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</si>
  <si>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</si>
  <si>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</si>
  <si>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</si>
  <si>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</si>
  <si>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</si>
  <si>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</si>
  <si>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</si>
  <si>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</si>
  <si>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</si>
  <si>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</si>
  <si>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</si>
  <si>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</si>
  <si>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</si>
  <si>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</si>
  <si>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</si>
  <si>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</si>
  <si>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</si>
  <si>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</si>
  <si>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</si>
  <si>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</si>
  <si>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</si>
  <si>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</si>
  <si>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</si>
  <si>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</si>
  <si>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</si>
  <si>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</si>
  <si>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</si>
  <si>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</si>
  <si>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</si>
  <si>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</si>
  <si>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</si>
  <si>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</si>
  <si>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</si>
  <si>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</si>
  <si>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</si>
  <si>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</si>
  <si>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</si>
  <si>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</si>
  <si>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</si>
  <si>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</si>
  <si>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</si>
  <si>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</si>
  <si>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</si>
  <si>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</si>
  <si>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</si>
  <si>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</si>
  <si>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</si>
  <si>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</si>
  <si>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</si>
  <si>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</si>
  <si>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</si>
  <si>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</si>
  <si>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</si>
  <si>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</si>
  <si>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</si>
  <si>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</si>
  <si>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</si>
  <si>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</si>
  <si>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</si>
  <si>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</si>
  <si>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</si>
  <si>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</si>
  <si>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</si>
  <si>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</si>
  <si>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</si>
  <si>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</si>
  <si>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</si>
  <si>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</si>
  <si>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</si>
  <si>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</si>
  <si>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</si>
  <si>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</si>
  <si>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</si>
  <si>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</si>
  <si>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</si>
  <si>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</si>
  <si>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</si>
  <si>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</si>
  <si>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</si>
  <si>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</si>
  <si>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</si>
  <si>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</si>
  <si>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</si>
  <si>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</si>
  <si>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</si>
  <si>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</si>
  <si>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</si>
  <si>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</si>
  <si>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</si>
  <si>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</si>
  <si>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</si>
  <si>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</si>
  <si>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</si>
  <si>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</si>
  <si>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</si>
  <si>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</si>
  <si>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</si>
  <si>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</si>
  <si>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</si>
  <si>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</si>
  <si>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</si>
  <si>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</si>
  <si>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</si>
  <si>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</si>
  <si>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</si>
  <si>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</si>
  <si>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</si>
  <si>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</si>
  <si>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</si>
  <si>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</si>
  <si>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</si>
  <si>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</si>
  <si>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</si>
  <si>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</si>
  <si>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</si>
  <si>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</si>
  <si>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</si>
  <si>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</si>
  <si>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</si>
  <si>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</si>
  <si>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</si>
  <si>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</si>
  <si>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</si>
  <si>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</si>
  <si>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</si>
  <si>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</si>
  <si>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</si>
  <si>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</si>
  <si>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</si>
  <si>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</si>
  <si>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</si>
  <si>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</si>
  <si>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</si>
  <si>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</si>
  <si>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</si>
  <si>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</si>
  <si>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</si>
  <si>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</si>
  <si>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</si>
  <si>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</si>
  <si>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</si>
  <si>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</si>
  <si>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</si>
  <si>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</si>
  <si>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</si>
  <si>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</si>
  <si>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</si>
  <si>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</si>
  <si>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</si>
  <si>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</si>
  <si>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</si>
  <si>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</si>
  <si>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</si>
  <si>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</si>
  <si>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</si>
  <si>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</si>
  <si>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</si>
  <si>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</si>
  <si>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</si>
  <si>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</si>
  <si>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</si>
  <si>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</si>
  <si>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</si>
  <si>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</si>
  <si>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</si>
  <si>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</si>
  <si>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</si>
  <si>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</si>
  <si>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</si>
  <si>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</si>
  <si>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</si>
  <si>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</si>
  <si>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</si>
  <si>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</si>
  <si>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</si>
  <si>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</si>
  <si>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</si>
  <si>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</si>
  <si>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</si>
  <si>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</si>
  <si>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</si>
  <si>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</si>
  <si>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</si>
  <si>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</si>
  <si>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</si>
  <si>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</si>
  <si>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</si>
  <si>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</si>
  <si>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</si>
  <si>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</si>
  <si>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</si>
  <si>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</si>
  <si>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</si>
  <si>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</si>
  <si>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</si>
  <si>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</si>
  <si>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</si>
  <si>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</si>
  <si>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</si>
  <si>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</si>
  <si>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</si>
  <si>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</si>
  <si>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</si>
  <si>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</si>
  <si>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</si>
  <si>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</si>
  <si>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</si>
  <si>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</si>
  <si>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</si>
  <si>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</si>
  <si>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</si>
  <si>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</si>
  <si>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</si>
  <si>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</si>
  <si>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</si>
  <si>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</si>
  <si>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</si>
  <si>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</si>
  <si>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</si>
  <si>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</si>
  <si>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</si>
  <si>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</si>
  <si>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</si>
  <si>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</si>
  <si>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</si>
  <si>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</si>
  <si>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</si>
  <si>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</si>
  <si>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</si>
  <si>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</si>
  <si>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</si>
  <si>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</si>
  <si>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</si>
  <si>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</si>
  <si>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</si>
  <si>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</si>
  <si>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</si>
  <si>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</si>
  <si>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</si>
  <si>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</si>
  <si>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</si>
  <si>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</si>
  <si>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</si>
  <si>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</si>
  <si>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</si>
  <si>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</si>
  <si>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</si>
  <si>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</si>
  <si>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</si>
  <si>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</si>
  <si>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</si>
  <si>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</si>
  <si>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</si>
  <si>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</si>
  <si>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</si>
  <si>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</si>
  <si>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</si>
  <si>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</si>
  <si>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</si>
  <si>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</si>
  <si>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</si>
  <si>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</si>
  <si>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</si>
  <si>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</si>
  <si>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</si>
  <si>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</si>
  <si>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</si>
  <si>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</si>
  <si>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</si>
  <si>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</si>
  <si>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</si>
  <si>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</si>
  <si>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</si>
  <si>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</si>
  <si>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</si>
  <si>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</si>
  <si>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</si>
  <si>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</si>
  <si>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</si>
  <si>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</si>
  <si>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</si>
  <si>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</si>
  <si>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</si>
  <si>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</si>
  <si>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</si>
  <si>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</si>
  <si>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</si>
  <si>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</si>
  <si>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</si>
  <si>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</si>
  <si>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</si>
  <si>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</si>
  <si>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</si>
  <si>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</si>
  <si>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</si>
  <si>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</si>
  <si>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</si>
  <si>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</si>
  <si>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</si>
  <si>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</si>
  <si>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</si>
  <si>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</si>
  <si>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</si>
  <si>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</si>
  <si>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</si>
  <si>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</si>
  <si>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</si>
  <si>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</si>
  <si>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</si>
  <si>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</si>
  <si>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</si>
  <si>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</si>
  <si>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</si>
  <si>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</si>
  <si>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</si>
  <si>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</si>
  <si>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</si>
  <si>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</si>
  <si>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</si>
  <si>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</si>
  <si>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</si>
  <si>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</si>
  <si>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</si>
  <si>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</si>
  <si>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</si>
  <si>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</si>
  <si>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</si>
  <si>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</si>
  <si>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</si>
  <si>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</si>
  <si>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</si>
  <si>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</si>
  <si>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</si>
  <si>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</si>
  <si>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</si>
  <si>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</si>
  <si>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</si>
  <si>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</si>
  <si>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</si>
  <si>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</si>
  <si>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</si>
  <si>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</si>
  <si>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</si>
  <si>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</si>
  <si>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</si>
  <si>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</si>
  <si>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</si>
  <si>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</si>
  <si>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</si>
  <si>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</si>
  <si>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</si>
  <si>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</si>
  <si>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</si>
  <si>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</si>
  <si>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</si>
  <si>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</si>
  <si>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</si>
  <si>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</si>
  <si>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</si>
  <si>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</si>
  <si>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</si>
  <si>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</si>
  <si>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</si>
  <si>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</si>
  <si>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</si>
  <si>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</si>
  <si>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</si>
  <si>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</si>
  <si>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</si>
  <si>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</si>
  <si>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</si>
  <si>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</si>
  <si>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</si>
  <si>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</si>
  <si>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</si>
  <si>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</si>
  <si>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</si>
  <si>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</si>
  <si>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</si>
  <si>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</si>
  <si>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</si>
  <si>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</si>
  <si>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</si>
  <si>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</si>
  <si>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</si>
  <si>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</si>
  <si>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</si>
  <si>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</si>
  <si>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</si>
  <si>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</si>
  <si>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</si>
  <si>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</si>
  <si>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</si>
  <si>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</si>
  <si>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</si>
  <si>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</si>
  <si>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</si>
  <si>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</si>
  <si>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</si>
  <si>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</si>
  <si>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</si>
  <si>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</si>
  <si>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</si>
  <si>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</si>
  <si>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</si>
  <si>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</si>
  <si>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</si>
  <si>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</si>
  <si>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</si>
  <si>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</si>
  <si>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</si>
  <si>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</si>
  <si>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</si>
  <si>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</si>
  <si>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</si>
  <si>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</si>
  <si>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</si>
  <si>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</si>
  <si>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</si>
  <si>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</si>
  <si>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</si>
  <si>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</si>
  <si>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</si>
  <si>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</si>
  <si>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</si>
  <si>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</si>
  <si>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</si>
  <si>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</si>
  <si>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</si>
  <si>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</si>
  <si>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</si>
  <si>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</si>
  <si>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</si>
  <si>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</si>
  <si>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</si>
  <si>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</si>
  <si>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</si>
  <si>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</si>
  <si>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</si>
  <si>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</si>
  <si>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</si>
  <si>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</si>
  <si>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</si>
  <si>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</si>
  <si>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</si>
  <si>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</si>
  <si>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</si>
  <si>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</si>
  <si>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</si>
  <si>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</si>
  <si>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</si>
  <si>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</si>
  <si>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</si>
  <si>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</si>
  <si>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</si>
  <si>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</si>
  <si>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</si>
  <si>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</si>
  <si>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</si>
  <si>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</si>
  <si>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</si>
  <si>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</si>
  <si>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</si>
  <si>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</si>
  <si>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</si>
  <si>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</si>
  <si>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</si>
  <si>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</si>
  <si>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</si>
  <si>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</si>
  <si>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</si>
  <si>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</si>
  <si>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</si>
  <si>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</si>
  <si>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</si>
  <si>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</si>
  <si>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</si>
  <si>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</si>
  <si>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</si>
  <si>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</si>
  <si>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</si>
  <si>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</si>
  <si>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</si>
  <si>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</si>
  <si>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</si>
  <si>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</si>
  <si>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</si>
  <si>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</si>
  <si>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</si>
  <si>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</si>
  <si>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</si>
  <si>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</si>
  <si>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</si>
  <si>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</si>
  <si>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</si>
  <si>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</si>
  <si>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</si>
  <si>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</si>
  <si>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</si>
  <si>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</si>
  <si>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</si>
  <si>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</si>
  <si>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</si>
  <si>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</si>
  <si>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</si>
  <si>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</si>
  <si>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</si>
  <si>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</si>
  <si>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</si>
  <si>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</si>
  <si>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</si>
  <si>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</si>
  <si>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</si>
  <si>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</si>
  <si>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</si>
  <si>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</si>
  <si>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</si>
  <si>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</si>
  <si>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</si>
  <si>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</si>
  <si>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</si>
  <si>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</si>
  <si>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</si>
  <si>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</si>
  <si>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</si>
  <si>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</si>
  <si>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</si>
  <si>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</si>
  <si>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</si>
  <si>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</si>
  <si>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</si>
  <si>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</si>
  <si>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</si>
  <si>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</si>
  <si>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</si>
  <si>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</si>
  <si>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</si>
  <si>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</si>
  <si>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</si>
  <si>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</si>
  <si>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</si>
  <si>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</si>
  <si>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</si>
  <si>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</si>
  <si>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</si>
  <si>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</si>
  <si>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</si>
  <si>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</si>
  <si>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</si>
  <si>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</si>
  <si>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</si>
  <si>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</si>
  <si>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</si>
  <si>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</si>
  <si>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</si>
  <si>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</si>
  <si>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</si>
  <si>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</si>
  <si>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</si>
  <si>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</si>
  <si>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</si>
  <si>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</si>
  <si>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</si>
  <si>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</si>
  <si>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</si>
  <si>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</si>
  <si>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</si>
  <si>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</si>
  <si>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</si>
  <si>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</si>
  <si>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</si>
  <si>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</si>
  <si>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</si>
  <si>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</si>
  <si>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</si>
  <si>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</si>
  <si>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</si>
  <si>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</si>
  <si>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</si>
  <si>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</si>
  <si>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</si>
  <si>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</si>
  <si>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</si>
  <si>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</si>
  <si>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</si>
  <si>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</si>
  <si>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</si>
  <si>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</si>
  <si>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</si>
  <si>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</si>
  <si>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</si>
  <si>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</si>
  <si>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</si>
  <si>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</si>
  <si>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</si>
  <si>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</si>
  <si>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</si>
  <si>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</si>
  <si>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</si>
  <si>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</si>
  <si>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</si>
  <si>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</si>
  <si>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</si>
  <si>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</si>
  <si>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</si>
  <si>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</si>
  <si>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</si>
  <si>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</si>
  <si>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</si>
  <si>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</si>
  <si>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</si>
  <si>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</si>
  <si>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</si>
  <si>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</si>
  <si>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</si>
  <si>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</si>
  <si>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</si>
  <si>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</si>
  <si>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</si>
  <si>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</si>
  <si>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</si>
  <si>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</si>
  <si>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</si>
  <si>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</si>
  <si>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</si>
  <si>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</si>
  <si>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</si>
  <si>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</si>
  <si>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</si>
  <si>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</si>
  <si>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</si>
  <si>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</si>
  <si>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</si>
  <si>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</si>
  <si>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</si>
  <si>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</si>
  <si>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</si>
  <si>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</si>
  <si>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</si>
  <si>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</si>
  <si>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</si>
  <si>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</si>
  <si>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</si>
  <si>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</si>
  <si>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</si>
  <si>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</si>
  <si>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</si>
  <si>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</si>
  <si>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</si>
  <si>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</si>
  <si>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</si>
  <si>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</si>
  <si>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</si>
  <si>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</si>
  <si>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</si>
  <si>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</si>
  <si>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</si>
  <si>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</si>
  <si>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</si>
  <si>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</si>
  <si>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</si>
  <si>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</si>
  <si>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</si>
  <si>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</si>
  <si>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</si>
  <si>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</si>
  <si>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</si>
  <si>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</si>
  <si>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</si>
  <si>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</si>
  <si>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</si>
  <si>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</si>
  <si>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</si>
  <si>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</si>
  <si>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</si>
  <si>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</si>
  <si>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</si>
  <si>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</si>
  <si>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</si>
  <si>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</si>
  <si>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</si>
  <si>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</si>
  <si>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</si>
  <si>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</si>
  <si>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</si>
  <si>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</si>
  <si>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</si>
  <si>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</si>
  <si>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</si>
  <si>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</si>
  <si>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</si>
  <si>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</si>
  <si>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</si>
  <si>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</si>
  <si>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</si>
  <si>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</si>
  <si>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</si>
  <si>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</si>
  <si>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</si>
  <si>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</si>
  <si>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</si>
  <si>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</si>
  <si>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</si>
  <si>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</si>
  <si>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</si>
  <si>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</si>
  <si>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</si>
  <si>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</si>
  <si>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</si>
  <si>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</si>
  <si>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</si>
  <si>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</si>
  <si>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</si>
  <si>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</si>
  <si>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</si>
  <si>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</si>
  <si>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</si>
  <si>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</si>
  <si>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</si>
  <si>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</si>
  <si>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</si>
  <si>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</si>
  <si>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</si>
  <si>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</si>
  <si>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</si>
  <si>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</si>
  <si>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</si>
  <si>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</si>
  <si>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</si>
  <si>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</si>
  <si>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</si>
  <si>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</si>
  <si>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</si>
  <si>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</si>
  <si>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</si>
  <si>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</si>
  <si>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</si>
  <si>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</si>
  <si>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</si>
  <si>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</si>
  <si>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</si>
  <si>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</si>
  <si>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</si>
  <si>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</si>
  <si>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</si>
  <si>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</si>
  <si>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</si>
  <si>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</si>
  <si>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</si>
  <si>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</si>
  <si>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</si>
  <si>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</si>
  <si>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</si>
  <si>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</si>
  <si>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</si>
  <si>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</si>
  <si>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</si>
  <si>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</si>
  <si>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</si>
  <si>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</si>
  <si>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</si>
  <si>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</si>
  <si>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</si>
  <si>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</si>
  <si>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</si>
  <si>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</si>
  <si>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</si>
  <si>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</si>
  <si>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</si>
  <si>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</si>
  <si>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</si>
  <si>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</si>
  <si>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</si>
  <si>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</si>
  <si>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</si>
  <si>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</si>
  <si>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</si>
  <si>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</si>
  <si>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</si>
  <si>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</si>
  <si>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</si>
  <si>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</si>
  <si>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</si>
  <si>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</si>
  <si>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</si>
  <si>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</si>
  <si>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</si>
  <si>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</si>
  <si>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</si>
  <si>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</si>
  <si>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</si>
  <si>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</si>
  <si>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</si>
  <si>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</si>
  <si>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</si>
  <si>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</si>
  <si>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</si>
  <si>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</si>
  <si>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</si>
  <si>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</si>
  <si>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</si>
  <si>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</si>
  <si>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</si>
  <si>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</si>
  <si>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</si>
  <si>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</si>
  <si>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</si>
  <si>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</si>
  <si>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</si>
  <si>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</si>
  <si>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</si>
  <si>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</si>
  <si>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</si>
  <si>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</si>
  <si>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</si>
  <si>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</si>
  <si>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</si>
  <si>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</si>
  <si>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</si>
  <si>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</si>
  <si>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</si>
  <si>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</si>
  <si>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</si>
  <si>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</si>
  <si>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</si>
  <si>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</si>
  <si>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</si>
  <si>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</si>
  <si>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</si>
  <si>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</si>
  <si>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</si>
  <si>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</si>
  <si>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</si>
  <si>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</si>
  <si>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</si>
  <si>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</si>
  <si>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</si>
  <si>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</si>
  <si>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</si>
  <si>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</si>
  <si>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</si>
  <si>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</si>
  <si>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</si>
  <si>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</si>
  <si>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</si>
  <si>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</si>
  <si>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</si>
  <si>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</si>
  <si>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</si>
  <si>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</si>
  <si>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</si>
  <si>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</si>
  <si>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</si>
  <si>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</si>
  <si>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</si>
  <si>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</si>
  <si>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</si>
  <si>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</si>
  <si>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</si>
  <si>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</si>
  <si>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</si>
  <si>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</si>
  <si>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</si>
  <si>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</si>
  <si>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</si>
  <si>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</si>
  <si>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</si>
  <si>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</si>
  <si>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</si>
  <si>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</si>
  <si>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</si>
  <si>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</si>
  <si>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</si>
  <si>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</si>
  <si>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</si>
  <si>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</si>
  <si>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</si>
  <si>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</si>
  <si>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</si>
  <si>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</si>
  <si>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</si>
  <si>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</si>
  <si>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</si>
  <si>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</si>
  <si>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</si>
  <si>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</si>
  <si>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</si>
  <si>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</si>
  <si>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</si>
  <si>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</si>
  <si>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</si>
  <si>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</si>
  <si>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</si>
  <si>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</si>
  <si>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</si>
  <si>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</si>
  <si>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</si>
  <si>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</si>
  <si>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</si>
  <si>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</si>
  <si>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</si>
  <si>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</si>
  <si>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</si>
  <si>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</si>
  <si>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</si>
  <si>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</si>
  <si>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</si>
  <si>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</si>
  <si>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</si>
  <si>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</si>
  <si>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</si>
  <si>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</si>
  <si>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</si>
  <si>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</si>
  <si>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</si>
  <si>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</si>
  <si>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</si>
  <si>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</si>
  <si>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</si>
  <si>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</si>
  <si>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</si>
  <si>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</si>
  <si>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</si>
  <si>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</si>
  <si>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</si>
  <si>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</si>
  <si>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</si>
  <si>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</si>
  <si>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</si>
  <si>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</si>
  <si>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</si>
  <si>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</si>
  <si>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</si>
  <si>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</si>
  <si>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</si>
  <si>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</si>
  <si>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</si>
  <si>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</si>
  <si>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</si>
  <si>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</si>
  <si>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</si>
  <si>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</si>
  <si>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</si>
  <si>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</si>
  <si>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</si>
  <si>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</si>
  <si>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</si>
  <si>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</si>
  <si>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</si>
  <si>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</si>
  <si>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</si>
  <si>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</si>
  <si>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</si>
  <si>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</si>
  <si>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</si>
  <si>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</si>
  <si>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</si>
  <si>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</si>
  <si>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</si>
  <si>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</si>
  <si>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</si>
  <si>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</si>
  <si>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</si>
  <si>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</si>
  <si>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</si>
  <si>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</si>
  <si>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</si>
  <si>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</si>
  <si>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</si>
  <si>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</si>
  <si>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</si>
  <si>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</si>
  <si>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</si>
  <si>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</si>
  <si>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</si>
  <si>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</si>
  <si>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</si>
  <si>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</si>
  <si>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</si>
  <si>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</si>
  <si>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</si>
  <si>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</si>
  <si>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</si>
  <si>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</si>
  <si>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</si>
  <si>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</si>
  <si>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</si>
  <si>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</si>
  <si>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</si>
  <si>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</si>
  <si>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</si>
  <si>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</si>
  <si>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</si>
  <si>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</si>
  <si>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</si>
  <si>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</si>
  <si>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</si>
  <si>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</si>
  <si>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</si>
  <si>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</si>
  <si>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</si>
  <si>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</si>
  <si>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</si>
  <si>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</si>
  <si>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</si>
  <si>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</si>
  <si>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</si>
  <si>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</si>
  <si>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</si>
  <si>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</si>
  <si>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</si>
  <si>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</si>
  <si>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</si>
  <si>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</si>
  <si>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</si>
  <si>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</si>
  <si>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</si>
  <si>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</si>
  <si>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</si>
  <si>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</si>
  <si>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</si>
  <si>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</si>
  <si>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</si>
  <si>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</si>
  <si>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</si>
  <si>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</si>
  <si>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</si>
  <si>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</si>
  <si>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</si>
  <si>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</si>
  <si>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</si>
  <si>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</si>
  <si>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</si>
  <si>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</si>
  <si>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</si>
  <si>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</si>
  <si>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</si>
  <si>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</si>
  <si>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</si>
  <si>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</si>
  <si>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</si>
  <si>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</si>
  <si>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</si>
  <si>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</si>
  <si>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</si>
  <si>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</si>
  <si>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</si>
  <si>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</si>
  <si>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</si>
  <si>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</si>
  <si>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</si>
  <si>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</si>
  <si>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</si>
  <si>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</si>
  <si>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</si>
  <si>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</si>
  <si>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</si>
  <si>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</si>
  <si>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</si>
  <si>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</si>
  <si>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</si>
  <si>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</si>
  <si>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</si>
  <si>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</si>
  <si>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</si>
  <si>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</si>
  <si>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</si>
  <si>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</si>
  <si>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</si>
  <si>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</si>
  <si>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</si>
  <si>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</si>
  <si>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</si>
  <si>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</si>
  <si>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</si>
  <si>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</si>
  <si>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</si>
  <si>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</si>
  <si>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</si>
  <si>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</si>
  <si>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</si>
  <si>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</si>
  <si>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</si>
  <si>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</si>
  <si>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</si>
  <si>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</si>
  <si>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</si>
  <si>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</si>
  <si>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</si>
  <si>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</si>
  <si>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</si>
  <si>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</si>
  <si>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</si>
  <si>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</si>
  <si>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</si>
  <si>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</si>
  <si>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</si>
  <si>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</si>
  <si>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</si>
  <si>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</si>
  <si>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</si>
  <si>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</si>
  <si>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</si>
  <si>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</si>
  <si>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</si>
  <si>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</si>
  <si>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</si>
  <si>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</si>
  <si>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</si>
  <si>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</si>
  <si>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</si>
  <si>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</si>
  <si>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</si>
  <si>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</si>
  <si>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</si>
  <si>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</si>
  <si>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</si>
  <si>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</si>
  <si>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</si>
  <si>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</si>
  <si>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</si>
  <si>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</si>
  <si>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</si>
  <si>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</si>
  <si>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</si>
  <si>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</si>
  <si>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</si>
  <si>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</si>
  <si>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</si>
  <si>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</si>
  <si>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</si>
  <si>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</si>
  <si>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</si>
  <si>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</si>
  <si>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</si>
  <si>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</si>
  <si>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</si>
  <si>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</si>
  <si>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</si>
  <si>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</si>
  <si>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</si>
  <si>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</si>
  <si>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</si>
  <si>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</si>
  <si>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</si>
  <si>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</si>
  <si>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</si>
  <si>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</si>
  <si>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</si>
  <si>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</si>
  <si>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</si>
  <si>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</si>
  <si>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</si>
  <si>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</si>
  <si>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</si>
  <si>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</si>
  <si>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</si>
  <si>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</si>
  <si>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</si>
  <si>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</si>
  <si>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</si>
  <si>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</si>
  <si>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</si>
  <si>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</si>
  <si>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</si>
  <si>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</si>
  <si>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</si>
  <si>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</si>
  <si>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</si>
  <si>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</si>
  <si>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</si>
  <si>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</si>
  <si>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</si>
  <si>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</si>
  <si>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</si>
  <si>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</si>
  <si>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</si>
  <si>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</si>
  <si>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</si>
  <si>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</si>
  <si>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</si>
  <si>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</si>
  <si>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</si>
  <si>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</si>
  <si>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</si>
  <si>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</si>
  <si>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</si>
  <si>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</si>
  <si>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</si>
  <si>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</si>
  <si>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</si>
  <si>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</si>
  <si>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</si>
  <si>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</si>
  <si>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</si>
  <si>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</si>
  <si>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</si>
  <si>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</si>
  <si>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</si>
  <si>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</si>
  <si>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</si>
  <si>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</si>
  <si>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</si>
  <si>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</si>
  <si>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</si>
  <si>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</si>
  <si>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</si>
  <si>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</si>
  <si>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</si>
  <si>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</si>
  <si>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</si>
  <si>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</si>
  <si>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</si>
  <si>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</si>
  <si>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</si>
  <si>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</si>
  <si>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</si>
  <si>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</si>
  <si>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</si>
  <si>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</si>
  <si>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</si>
  <si>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</si>
  <si>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</si>
  <si>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</si>
  <si>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</si>
  <si>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</si>
  <si>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</si>
  <si>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</si>
  <si>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</si>
  <si>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</si>
  <si>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</si>
  <si>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</si>
  <si>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</si>
  <si>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</si>
  <si>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</si>
  <si>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</si>
  <si>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</si>
  <si>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</si>
  <si>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</si>
  <si>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</si>
  <si>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</si>
  <si>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</si>
  <si>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</si>
  <si>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</si>
  <si>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</si>
  <si>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</si>
  <si>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</si>
  <si>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</si>
  <si>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</si>
  <si>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</si>
  <si>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</si>
  <si>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</si>
  <si>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</si>
  <si>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</si>
  <si>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</si>
  <si>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</si>
  <si>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</si>
  <si>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</si>
  <si>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</si>
  <si>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</si>
  <si>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</si>
  <si>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</si>
  <si>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</si>
  <si>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</si>
  <si>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</si>
  <si>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</si>
  <si>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</si>
  <si>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</si>
  <si>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</si>
  <si>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</si>
  <si>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</si>
  <si>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</si>
  <si>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</si>
  <si>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</si>
  <si>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</si>
  <si>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</si>
  <si>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</si>
  <si>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</si>
  <si>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</si>
  <si>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</si>
  <si>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</si>
  <si>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</si>
  <si>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</si>
  <si>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</si>
  <si>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</si>
  <si>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</si>
  <si>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</si>
  <si>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</si>
  <si>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</si>
  <si>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</si>
  <si>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</si>
  <si>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</si>
  <si>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</si>
  <si>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</si>
  <si>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</si>
  <si>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</si>
  <si>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</si>
  <si>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</si>
  <si>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</si>
  <si>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</si>
  <si>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</si>
  <si>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</si>
  <si>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</si>
  <si>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</si>
  <si>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</si>
  <si>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</si>
  <si>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</si>
  <si>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</si>
  <si>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</si>
  <si>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</si>
  <si>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</si>
  <si>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</si>
  <si>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</si>
  <si>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</si>
  <si>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</si>
  <si>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</si>
  <si>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</si>
  <si>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</si>
  <si>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</si>
  <si>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</si>
  <si>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</si>
  <si>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</si>
  <si>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</si>
  <si>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</si>
  <si>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</si>
  <si>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</si>
  <si>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</si>
  <si>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</si>
  <si>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</si>
  <si>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</si>
  <si>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</si>
  <si>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</si>
  <si>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</si>
  <si>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</si>
  <si>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</si>
  <si>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</si>
  <si>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</si>
  <si>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</si>
  <si>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</si>
  <si>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</si>
  <si>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</si>
  <si>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</si>
  <si>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</si>
  <si>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</si>
  <si>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</si>
  <si>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</si>
  <si>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</si>
  <si>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</si>
  <si>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</si>
  <si>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</si>
  <si>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</si>
  <si>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</si>
  <si>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</si>
  <si>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</si>
  <si>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</si>
  <si>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</si>
  <si>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</si>
  <si>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</si>
  <si>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</si>
  <si>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</si>
  <si>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</si>
  <si>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</si>
  <si>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</si>
  <si>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</si>
  <si>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</si>
  <si>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</si>
  <si>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</si>
  <si>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</si>
  <si>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</si>
  <si>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</si>
  <si>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</si>
  <si>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</si>
  <si>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</si>
  <si>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</si>
  <si>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</si>
  <si>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</si>
  <si>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</si>
  <si>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</si>
  <si>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</si>
  <si>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</si>
  <si>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</si>
  <si>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</si>
  <si>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</si>
  <si>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</si>
  <si>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</si>
  <si>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</si>
  <si>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</si>
  <si>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</si>
  <si>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</si>
  <si>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</si>
  <si>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</si>
  <si>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</si>
  <si>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</si>
  <si>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</si>
  <si>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</si>
  <si>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</si>
  <si>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</si>
  <si>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</si>
  <si>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</si>
  <si>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</si>
  <si>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</si>
  <si>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</si>
  <si>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</si>
  <si>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</si>
  <si>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</si>
  <si>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</si>
  <si>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</si>
  <si>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</si>
  <si>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</si>
  <si>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</si>
  <si>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</si>
  <si>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</si>
  <si>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</si>
  <si>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</si>
  <si>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</si>
  <si>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</si>
  <si>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</si>
  <si>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</si>
  <si>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</si>
  <si>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</si>
  <si>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</si>
  <si>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</si>
  <si>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</si>
  <si>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</si>
  <si>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</si>
  <si>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</si>
  <si>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</si>
  <si>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</si>
  <si>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</si>
  <si>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</si>
  <si>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</si>
  <si>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</si>
  <si>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</si>
  <si>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</si>
  <si>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</si>
  <si>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</si>
  <si>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</si>
  <si>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</si>
  <si>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</si>
  <si>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</si>
  <si>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</si>
  <si>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</si>
  <si>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</si>
  <si>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20 Mins</t>
  </si>
  <si>
    <t>PCM-20251116-00000729</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</si>
  <si>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</si>
  <si>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</si>
  <si>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</si>
  <si>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</si>
  <si>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</si>
  <si>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</si>
  <si>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</si>
  <si>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</si>
  <si>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</si>
  <si>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</si>
  <si>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</si>
  <si>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</si>
  <si>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</si>
  <si>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</si>
  <si>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</si>
  <si>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</si>
  <si>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</si>
  <si>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</si>
  <si>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</si>
  <si>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</si>
  <si>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</si>
  <si>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</si>
  <si>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</si>
  <si>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</si>
  <si>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</si>
  <si>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</si>
  <si>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</si>
  <si>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</si>
  <si>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</si>
  <si>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</si>
  <si>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</si>
  <si>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</si>
  <si>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</si>
  <si>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</si>
  <si>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</si>
  <si>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</si>
  <si>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</si>
  <si>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</si>
  <si>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</si>
  <si>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</si>
  <si>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</si>
  <si>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</si>
  <si>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</si>
  <si>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</si>
  <si>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</si>
  <si>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</si>
  <si>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</si>
  <si>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</si>
  <si>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</si>
  <si>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</si>
  <si>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</si>
  <si>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</si>
  <si>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</si>
  <si>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</si>
  <si>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</si>
  <si>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</si>
  <si>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</si>
  <si>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</si>
  <si>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</si>
  <si>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</si>
  <si>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</si>
  <si>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</si>
  <si>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</si>
  <si>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</si>
  <si>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</si>
  <si>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</si>
  <si>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</si>
  <si>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</si>
  <si>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</si>
  <si>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</si>
  <si>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</si>
  <si>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</si>
  <si>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</si>
  <si>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</si>
  <si>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</si>
  <si>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</si>
  <si>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</si>
  <si>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</si>
  <si>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</si>
  <si>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</si>
  <si>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</si>
  <si>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</si>
  <si>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</si>
  <si>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</si>
  <si>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</si>
  <si>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</si>
  <si>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</si>
  <si>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</si>
  <si>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</si>
  <si>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</si>
  <si>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 xml:space="preserve">2025-11-16 08:53:55
</t>
  </si>
  <si>
    <t>Sites flapping // ETA 20 min</t>
  </si>
  <si>
    <t>PCM-20251116-00000624</t>
  </si>
  <si>
    <t>ETA 90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</si>
  <si>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</si>
  <si>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</si>
  <si>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</si>
  <si>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</si>
  <si>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PCM-20251116-00000663</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</si>
  <si>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</si>
  <si>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</si>
  <si>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</si>
  <si>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</si>
  <si>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</si>
  <si>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</si>
  <si>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</si>
  <si>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</si>
  <si>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</si>
  <si>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</si>
  <si>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</si>
  <si>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</si>
  <si>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need 50 min </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</si>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</sst>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314.44676111111039</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0.31202731481607771</v>
      </c>
      <c r="H3" s="111">
        <v>45977.077939814815</v>
      </c>
      <c r="I3" s="109" t="str">
        <f>IFERROR(VLOOKUP(D3,DB!A:F,6,0),"")</f>
        <v>Generator-SG</v>
      </c>
      <c r="J3" s="109" t="str">
        <f>IFERROR(VLOOKUP(D3,DB!A:G,7,0),"")</f>
        <v>Good</v>
      </c>
      <c r="K3" s="113" t="s">
        <v>39025</v>
      </c>
      <c r="L3" s="114" t="str">
        <f>IFERROR(VLOOKUP(D3,DB!A:I,9,0),"")</f>
        <v>Latis</v>
      </c>
    </row>
    <row r="4" spans="1:15" ht="15" customHeight="1">
      <c r="A4" s="160" t="s">
        <v>39026</v>
      </c>
      <c r="B4" s="109" t="str">
        <f>IFERROR(VLOOKUP(D4,DB!A:K,11,0),"")</f>
        <v>R1</v>
      </c>
      <c r="C4" s="109">
        <v>1</v>
      </c>
      <c r="D4" s="109" t="s">
        <v>12522</v>
      </c>
      <c r="E4" s="110" t="s">
        <v>39021</v>
      </c>
      <c r="F4" s="111">
        <v>45977.365046296298</v>
      </c>
      <c r="G4" s="112">
        <f t="shared" ca="1" si="0"/>
        <v>3.0140740738715976E-2</v>
      </c>
      <c r="H4" s="111">
        <v>45977.358796296299</v>
      </c>
      <c r="I4" s="109" t="str">
        <f>IFERROR(VLOOKUP(D4,DB!A:F,6,0),"")</f>
        <v>Generator-SG</v>
      </c>
      <c r="J4" s="109" t="str">
        <f>IFERROR(VLOOKUP(D4,DB!A:G,7,0),"")</f>
        <v>Vandalized</v>
      </c>
      <c r="K4" s="113" t="s">
        <v>39027</v>
      </c>
      <c r="L4" s="114" t="str">
        <f>IFERROR(VLOOKUP(D4,DB!A:I,9,0),"")</f>
        <v>Latis</v>
      </c>
    </row>
    <row r="5" spans="1:15" ht="15" customHeight="1">
      <c r="A5" s="117" t="s">
        <v>39028</v>
      </c>
      <c r="B5" s="118" t="str">
        <f>IFERROR(VLOOKUP(D5,DB!A:K,11,0),"")</f>
        <v>R1</v>
      </c>
      <c r="C5" s="118">
        <v>1</v>
      </c>
      <c r="D5" s="118" t="s">
        <v>13059</v>
      </c>
      <c r="E5" s="151" t="s">
        <v>39021</v>
      </c>
      <c r="F5" s="119">
        <v>45977.392893518518</v>
      </c>
      <c r="G5" s="120">
        <f t="shared" ca="1" si="0"/>
        <v>2.2935185188543983E-3</v>
      </c>
      <c r="H5" s="119">
        <v>45977.387337962966</v>
      </c>
      <c r="I5" s="118" t="str">
        <f>IFERROR(VLOOKUP(D5,DB!A:F,6,0),"")</f>
        <v>SCECO</v>
      </c>
      <c r="J5" s="118" t="str">
        <f>IFERROR(VLOOKUP(D5,DB!A:G,7,0),"")</f>
        <v>Dead</v>
      </c>
      <c r="K5" s="121" t="s">
        <v>39029</v>
      </c>
      <c r="L5" s="122" t="str">
        <f>IFERROR(VLOOKUP(D5,DB!A:I,9,0),"")</f>
        <v>Latis</v>
      </c>
    </row>
    <row r="6" spans="1:15" ht="15" customHeight="1">
      <c r="A6" s="149"/>
      <c r="B6" s="150" t="str">
        <f>IFERROR(VLOOKUP(D6,DB!A:K,11,0),"")</f>
        <v/>
      </c>
      <c r="C6" s="150"/>
      <c r="D6" s="150"/>
      <c r="E6" s="151"/>
      <c r="F6" s="148"/>
      <c r="G6" s="152">
        <f ca="1">IFERROR(NOW()-F6,"")</f>
        <v>45977.395187037037</v>
      </c>
      <c r="H6" s="148"/>
      <c r="I6" s="150" t="str">
        <f>IFERROR(VLOOKUP(D6,DB!A:F,6,0),"")</f>
        <v/>
      </c>
      <c r="J6" s="150" t="str">
        <f>IFERROR(VLOOKUP(D6,DB!A:G,7,0),"")</f>
        <v/>
      </c>
      <c r="K6" s="153"/>
      <c r="L6" s="154" t="str">
        <f>IFERROR(VLOOKUP(D6,DB!A:I,9,0),"")</f>
        <v/>
      </c>
    </row>
    <row r="7" spans="1:15" ht="15" customHeight="1">
      <c r="A7" s="149"/>
      <c r="B7" s="150" t="str">
        <f>IFERROR(VLOOKUP(D7,DB!A:K,11,0),"")</f>
        <v/>
      </c>
      <c r="C7" s="150"/>
      <c r="D7" s="150"/>
      <c r="E7" s="151"/>
      <c r="F7" s="148"/>
      <c r="G7" s="152">
        <f ca="1">IFERROR(NOW()-F7,"")</f>
        <v>45977.395187037037</v>
      </c>
      <c r="H7" s="148"/>
      <c r="I7" s="150" t="str">
        <f>IFERROR(VLOOKUP(D7,DB!A:F,6,0),"")</f>
        <v/>
      </c>
      <c r="J7" s="150" t="str">
        <f>IFERROR(VLOOKUP(D7,DB!A:G,7,0),"")</f>
        <v/>
      </c>
      <c r="K7" s="153"/>
      <c r="L7" s="154" t="str">
        <f>IFERROR(VLOOKUP(D7,DB!A:I,9,0),"")</f>
        <v/>
      </c>
    </row>
    <row r="8" spans="1:15" ht="15" customHeight="1">
      <c r="A8" s="149"/>
      <c r="B8" s="150" t="str">
        <f>IFERROR(VLOOKUP(D8,DB!A:K,11,0),"")</f>
        <v/>
      </c>
      <c r="C8" s="150"/>
      <c r="D8" s="150"/>
      <c r="E8" s="151"/>
      <c r="F8" s="148"/>
      <c r="G8" s="152">
        <f ca="1">IFERROR(NOW()-F8,"")</f>
        <v>45977.395187037037</v>
      </c>
      <c r="H8" s="148"/>
      <c r="I8" s="150" t="str">
        <f>IFERROR(VLOOKUP(D8,DB!A:F,6,0),"")</f>
        <v/>
      </c>
      <c r="J8" s="150" t="str">
        <f>IFERROR(VLOOKUP(D8,DB!A:G,7,0),"")</f>
        <v/>
      </c>
      <c r="K8" s="153"/>
      <c r="L8" s="154" t="str">
        <f>IFERROR(VLOOKUP(D8,DB!A:I,9,0),"")</f>
        <v/>
      </c>
    </row>
    <row r="9" spans="1:15" ht="15" customHeight="1">
      <c r="A9" s="149"/>
      <c r="B9" s="150" t="str">
        <f>IFERROR(VLOOKUP(D9,DB!A:K,11,0),"")</f>
        <v/>
      </c>
      <c r="C9" s="150"/>
      <c r="D9" s="150"/>
      <c r="E9" s="151"/>
      <c r="F9" s="148"/>
      <c r="G9" s="152">
        <f ca="1">IFERROR(NOW()-F9,"")</f>
        <v>45977.395187037037</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45977.395187037037</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45977.395187037037</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45977.395187037037</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45977.395187037037</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45977.395187037037</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45977.395187037037</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45977.395187037037</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45977.395187037037</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45977.395187037037</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45977.395187037037</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45977.395187037037</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45977.395187037037</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45977.395187037037</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45977.395187037037</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45977.395187037037</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45977.395187037037</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45977.395187037037</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45977.395187037037</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45977.395187037037</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45977.395187037037</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45977.395187037037</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45977.395187037037</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45977.395187037037</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45977.395187037037</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45977.395187037037</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45977.395187037037</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45977.395187037037</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45977.395187037037</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45977.395187037037</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45977.395187037037</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45977.395187037037</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45977.395187037037</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45977.395187037037</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45977.395187037037</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45977.395187037037</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45977.395187037037</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45977.395187037037</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45977.395187037037</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45977.395187037037</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45977.395187037037</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45977.395187037037</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45977.395187037037</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45977.395187037037</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45977.395187037037</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45977.395187037037</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45977.395187037037</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45977.395187037037</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45977.395187037037</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45977.395187037037</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45977.395187037037</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45977.395187037037</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45977.395187037037</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45977.395187037037</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45977.395187037037</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45977.395187037037</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45977.395187037037</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45977.395187037037</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45977.395187037037</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45977.395187037037</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45977.395187037037</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45977.395187037037</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45977.395187037037</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45977.395187037037</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45977.395187037037</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45977.395187037037</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45977.395187037037</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45977.395187037037</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45977.395187037037</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45977.395187037037</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45977.395187037037</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45977.395187037037</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45977.395187037037</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45977.395187037037</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45977.395187037037</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45977.395187037037</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45977.395187037037</v>
      </c>
      <c r="H85" s="148"/>
      <c r="I85" s="150" t="str">
        <f>IFERROR(VLOOKUP(D85,DB!A:F,6,0),"")</f>
        <v/>
      </c>
      <c r="J85" s="150" t="str">
        <f>IFERROR(VLOOKUP(D85,DB!A:G,7,0),"")</f>
        <v/>
      </c>
      <c r="K85" s="153"/>
      <c r="L85" s="154" t="str">
        <f>IFERROR(VLOOKUP(D85,DB!A:I,9,0),"")</f>
        <v/>
      </c>
    </row>
  </sheetData>
  <customSheetViews>
    <customSheetView guid="{F6042A99-DD27-4453-835D-0834D95730CC}" filter="1" showAutoFilter="1">
      <pageMargins left="0" right="0" top="0" bottom="0" header="0" footer="0"/>
      <autoFilter ref="B1:M1" xr:uid="{CB8EE030-09BF-47CB-9117-0FA635CFD223}"/>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B6" sqref="B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7"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152.39534907407506</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5">
        <v>45976.436342592591</v>
      </c>
      <c r="G4" s="105">
        <f ca="1">IFERROR(NOW()-F4,"-")</f>
        <v>0.95884444444527617</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39114</v>
      </c>
      <c r="B5" s="18" t="str">
        <f>IFERROR(VLOOKUP(D5,DB!A:K,11,0),"")</f>
        <v>R2</v>
      </c>
      <c r="C5" s="18">
        <v>4</v>
      </c>
      <c r="D5" s="18" t="s">
        <v>19048</v>
      </c>
      <c r="E5" s="103" t="s">
        <v>39021</v>
      </c>
      <c r="F5" s="104">
        <v>45976.932523148149</v>
      </c>
      <c r="G5" s="105">
        <f ca="1">IFERROR(NOW()-F5,"-")</f>
        <v>0.46266388888761867</v>
      </c>
      <c r="H5" s="155">
        <v>45976.920451388891</v>
      </c>
      <c r="I5" s="18" t="str">
        <f>IFERROR(VLOOKUP(D5,DB!A:F,6,0),"")</f>
        <v>SCECO</v>
      </c>
      <c r="J5" s="18" t="str">
        <f>IFERROR(VLOOKUP(D5,DB!A:G,7,0),"")</f>
        <v>Dead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39116</v>
      </c>
      <c r="B6" s="18" t="str">
        <f>IFERROR(VLOOKUP(D6,DB!A:K,11,0),"")</f>
        <v>R2</v>
      </c>
      <c r="C6" s="18">
        <v>1</v>
      </c>
      <c r="D6" s="18" t="s">
        <v>25661</v>
      </c>
      <c r="E6" s="103" t="s">
        <v>39021</v>
      </c>
      <c r="F6" s="104">
        <v>45977.018923611111</v>
      </c>
      <c r="G6" s="105">
        <f ca="1">IFERROR(NOW()-F6,"-")</f>
        <v>0.37626342592557194</v>
      </c>
      <c r="H6" s="104">
        <v>45977.014143518521</v>
      </c>
      <c r="I6" s="18" t="str">
        <f>IFERROR(VLOOKUP(D6,DB!A:F,6,0),"")</f>
        <v>Generator-SG</v>
      </c>
      <c r="J6" s="18" t="str">
        <f>IFERROR(VLOOKUP(D6,DB!A:G,7,0),"")</f>
        <v>Vandalized</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39118</v>
      </c>
      <c r="B7" s="18" t="str">
        <f>IFERROR(VLOOKUP(D7,DB!A:K,11,0),"")</f>
        <v>R2</v>
      </c>
      <c r="C7" s="18">
        <v>3</v>
      </c>
      <c r="D7" s="18" t="s">
        <v>25436</v>
      </c>
      <c r="E7" s="103" t="s">
        <v>39021</v>
      </c>
      <c r="F7" s="104"/>
      <c r="G7" s="105">
        <f ca="1">IFERROR(NOW()-F7,"-")</f>
        <v>45977.395187037037</v>
      </c>
      <c r="H7" s="155" t="s">
        <v>39119</v>
      </c>
      <c r="I7" s="18" t="str">
        <f>IFERROR(VLOOKUP(D7,DB!A:F,6,0),"")</f>
        <v>SCECO</v>
      </c>
      <c r="J7" s="18" t="str">
        <f>IFERROR(VLOOKUP(D7,DB!A:G,7,0),"")</f>
        <v>Vandalized</v>
      </c>
      <c r="K7" s="19" t="s">
        <v>39120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39121</v>
      </c>
      <c r="B8" s="18" t="str">
        <f>IFERROR(VLOOKUP(D8,DB!A:K,11,0),"")</f>
        <v>R2</v>
      </c>
      <c r="C8" s="18">
        <v>2</v>
      </c>
      <c r="D8" s="18" t="s">
        <v>23915</v>
      </c>
      <c r="E8" s="103" t="s">
        <v>39021</v>
      </c>
      <c r="F8" s="104">
        <v>45977.356886574074</v>
      </c>
      <c r="G8" s="105">
        <f ca="1">IFERROR(NOW()-F8,"-")</f>
        <v>3.8300462962070014E-2</v>
      </c>
      <c r="H8" s="104">
        <v>45977.35</v>
      </c>
      <c r="I8" s="18" t="str">
        <f>IFERROR(VLOOKUP(D8,DB!A:F,6,0),"")</f>
        <v>SCECO</v>
      </c>
      <c r="J8" s="18" t="str">
        <f>IFERROR(VLOOKUP(D8,DB!A:G,7,0),"")</f>
        <v>Dead</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45977.395187037037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45977.395187037037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45977.395187037037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45977.395187037037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45977.395187037037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45977.395187037037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45977.395187037037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45977.395187037037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45977.395187037037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45977.395187037037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45977.395187037037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45977.395187037037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45977.395187037037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45977.395187037037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6"/>
      <c r="B23" s="127" t="str">
        <f>IFERROR(VLOOKUP(D23,DB!A:K,11,0),"")</f>
        <v/>
      </c>
      <c r="C23" s="127"/>
      <c r="D23" s="127"/>
      <c r="E23" s="128"/>
      <c r="F23" s="129"/>
      <c r="G23" s="130">
        <f ca="1">IFERROR(NOW()-F23,"-")</f>
        <v>45977.395187037037</v>
      </c>
      <c r="H23" s="129"/>
      <c r="I23" s="127" t="str">
        <f>IFERROR(VLOOKUP(D23,DB!A:F,6,0),"")</f>
        <v/>
      </c>
      <c r="J23" s="127" t="str">
        <f>IFERROR(VLOOKUP(D23,DB!A:G,7,0),"")</f>
        <v/>
      </c>
      <c r="K23" s="131"/>
      <c r="L23" s="127" t="str">
        <f>IFERROR(VLOOKUP(D23,DB!A:I,9,0),"")</f>
        <v/>
      </c>
      <c r="M23" s="127"/>
      <c r="N23" s="127"/>
      <c r="O23" s="127"/>
      <c r="P23" s="127"/>
      <c r="Q23" s="127"/>
      <c r="R23" s="127"/>
      <c r="S23" s="127"/>
      <c r="T23" s="127"/>
      <c r="U23" s="127"/>
      <c r="V23" s="127"/>
      <c r="W23" s="127"/>
      <c r="X23" s="127"/>
      <c r="Y23" s="127"/>
      <c r="Z23" s="127"/>
      <c r="AA23" s="127"/>
      <c r="AB23" s="127"/>
      <c r="AC23" s="127"/>
      <c r="AD23" s="127"/>
      <c r="AE23" s="127"/>
      <c r="AF23" s="127"/>
      <c r="AG23" s="127"/>
      <c r="AH23" s="127"/>
      <c r="AI23" s="127"/>
      <c r="AJ23" s="127"/>
      <c r="AK23" s="127"/>
      <c r="AL23" s="127"/>
      <c r="AM23" s="127"/>
      <c r="AN23" s="127"/>
      <c r="AO23" s="127"/>
      <c r="AP23" s="127"/>
      <c r="AQ23" s="127"/>
      <c r="AR23" s="127"/>
      <c r="AS23" s="127"/>
      <c r="AT23" s="127"/>
      <c r="AU23" s="127"/>
      <c r="AV23" s="127"/>
      <c r="AW23" s="127"/>
      <c r="AX23" s="127"/>
      <c r="AY23" s="127"/>
      <c r="AZ23" s="127"/>
      <c r="BA23" s="127"/>
      <c r="BB23" s="127"/>
      <c r="BC23" s="127"/>
      <c r="BD23" s="127"/>
      <c r="BE23" s="127"/>
      <c r="BF23" s="127"/>
      <c r="BG23" s="127"/>
      <c r="BH23" s="127"/>
      <c r="BI23" s="127"/>
      <c r="BJ23" s="127"/>
      <c r="BK23" s="127"/>
      <c r="BL23" s="127"/>
      <c r="BM23" s="127"/>
      <c r="BN23" s="127"/>
      <c r="BO23" s="127"/>
      <c r="BP23" s="127"/>
      <c r="BQ23" s="127"/>
      <c r="BR23" s="127"/>
      <c r="BS23" s="127"/>
      <c r="BT23" s="127"/>
      <c r="BU23" s="127"/>
      <c r="BV23" s="127"/>
      <c r="BW23" s="127"/>
      <c r="BX23" s="127"/>
      <c r="BY23" s="127"/>
      <c r="BZ23" s="127"/>
      <c r="CA23" s="127"/>
      <c r="CB23" s="127"/>
      <c r="CC23" s="127"/>
      <c r="CD23" s="127"/>
      <c r="CE23" s="127"/>
      <c r="CF23" s="127"/>
      <c r="CG23" s="127"/>
      <c r="CH23" s="127"/>
      <c r="CI23" s="127"/>
      <c r="CJ23" s="132"/>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45977.395187037037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45977.395187037037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45977.395187037037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45977.395187037037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45977.395187037037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45977.395187037037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45977.395187037037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45977.395187037037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45977.395187037037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45977.395187037037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45977.395187037037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45977.395187037037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45977.395187037037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45977.395187037037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45977.395187037037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45977.395187037037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45977.395187037037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45977.395187037037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45977.395187037037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45977.395187037037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45977.395187037037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45977.395187037037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45977.395187037037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45977.395187037037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45977.395187037037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45977.395187037037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45977.395187037037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45977.395187037037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45977.395187037037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45977.395187037037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45977.395187037037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45977.395187037037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45977.395187037037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45977.395187037037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45977.395187037037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45977.395187037037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45977.395187037037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45977.395187037037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45977.395187037037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45977.395187037037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45977.395187037037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45977.395187037037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45977.395187037037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45977.395187037037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45977.395187037037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45977.395187037037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45977.395187037037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45977.395187037037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45977.395187037037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45977.395187037037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45977.395187037037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45977.395187037037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45977.395187037037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45977.395187037037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45977.395187037037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45977.395187037037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45977.395187037037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45977.395187037037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45977.395187037037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45977.395187037037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45977.395187037037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45977.395187037037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45977.395187037037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45977.395187037037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45977.395187037037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45977.395187037037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45977.395187037037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45977.395187037037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45977.395187037037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45977.395187037037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45977.395187037037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45977.395187037037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45977.395187037037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45977.395187037037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45977.395187037037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45977.395187037037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45977.395187037037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45977.395187037037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45977.395187037037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45977.395187037037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45977.395187037037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45977.395187037037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45977.395187037037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45977.395187037037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45977.395187037037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45977.395187037037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45977.395187037037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45977.395187037037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45977.395187037037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45977.395187037037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45977.395187037037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45977.395187037037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45977.395187037037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45977.395187037037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45977.395187037037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45977.395187037037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45977.395187037037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45977.395187037037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45977.395187037037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45977.395187037037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45977.395187037037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45977.395187037037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45977.395187037037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45977.395187037037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45977.395187037037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45977.395187037037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45977.395187037037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45977.395187037037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45977.395187037037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45977.395187037037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45977.395187037037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45977.395187037037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45977.395187037037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45977.395187037037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45977.395187037037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45977.395187037037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45977.395187037037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45977.395187037037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45977.395187037037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45977.395187037037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45977.395187037037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45977.395187037037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45977.395187037037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45977.395187037037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45977.395187037037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45977.395187037037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45977.395187037037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45977.395187037037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45977.395187037037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45977.395187037037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45977.395187037037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45977.395187037037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45977.395187037037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45977.395187037037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45977.395187037037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45977.395187037037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45977.395187037037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45977.395187037037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45977.395187037037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45977.395187037037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45977.395187037037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45977.395187037037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45977.395187037037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45977.395187037037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45977.395187037037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45977.395187037037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45977.395187037037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45977.395187037037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45977.395187037037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45977.395187037037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45977.395187037037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45977.395187037037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45977.395187037037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45977.395187037037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45977.395187037037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45977.395187037037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45977.395187037037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45977.395187037037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45977.395187037037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45977.395187037037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45977.395187037037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45977.395187037037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45977.395187037037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45977.395187037037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45977.395187037037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45977.395187037037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45977.395187037037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45977.395187037037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45977.395187037037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45977.395187037037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45977.395187037037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45977.395187037037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45977.395187037037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45977.395187037037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45977.395187037037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45977.395187037037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45977.395187037037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45977.395187037037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45977.395187037037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45977.395187037037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45977.395187037037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45977.395187037037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45977.395187037037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45977.395187037037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45977.395187037037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45977.395187037037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45977.395187037037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45977.395187037037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45977.395187037037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45977.395187037037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45977.395187037037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45977.395187037037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45977.395187037037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45977.395187037037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45977.395187037037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45977.395187037037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45977.395187037037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45977.395187037037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45977.395187037037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45977.395187037037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45977.395187037037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45977.395187037037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45977.395187037037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45977.395187037037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45977.395187037037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45977.395187037037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45977.395187037037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45977.395187037037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45977.395187037037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45977.395187037037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45977.395187037037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45977.395187037037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45977.395187037037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45977.395187037037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45977.395187037037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45977.395187037037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45977.395187037037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45977.395187037037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45977.395187037037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45977.395187037037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45977.395187037037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45977.395187037037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45977.395187037037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45977.395187037037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45977.395187037037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45977.395187037037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45977.395187037037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45977.395187037037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45977.395187037037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45977.395187037037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45977.395187037037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45977.395187037037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45977.395187037037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45977.395187037037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45977.395187037037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45977.395187037037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45977.395187037037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45977.395187037037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45977.395187037037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45977.395187037037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45977.395187037037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45977.395187037037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45977.395187037037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45977.395187037037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45977.395187037037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45977.395187037037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45977.395187037037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45977.395187037037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45977.395187037037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45977.395187037037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45977.395187037037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45977.395187037037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45977.395187037037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45977.395187037037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45977.395187037037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45977.395187037037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45977.395187037037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45977.395187037037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45977.395187037037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45977.395187037037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45977.395187037037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45977.395187037037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45977.395187037037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45977.395187037037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45977.395187037037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45977.395187037037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45977.395187037037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45977.395187037037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45977.395187037037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45977.395187037037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45977.395187037037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45977.395187037037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45977.395187037037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45977.395187037037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45977.395187037037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45977.395187037037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45977.395187037037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45977.395187037037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45977.395187037037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45977.395187037037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45977.395187037037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45977.395187037037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45977.395187037037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45977.395187037037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45977.395187037037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45977.395187037037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45977.395187037037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45977.395187037037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45977.395187037037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45977.395187037037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45977.395187037037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45977.395187037037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45977.395187037037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45977.395187037037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45977.395187037037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45977.395187037037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45977.395187037037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45977.395187037037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45977.395187037037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45977.395187037037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45977.395187037037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45977.395187037037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45977.395187037037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45977.395187037037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45977.395187037037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45977.395187037037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45977.395187037037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45977.395187037037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45977.395187037037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45977.395187037037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45977.395187037037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45977.395187037037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45977.395187037037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45977.395187037037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45977.395187037037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45977.395187037037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45977.395187037037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45977.395187037037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45977.395187037037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45977.395187037037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45977.395187037037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45977.395187037037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45977.395187037037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45977.395187037037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45977.395187037037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45977.395187037037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45977.395187037037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45977.395187037037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45977.395187037037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45977.395187037037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45977.395187037037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45977.395187037037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45977.395187037037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45977.395187037037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45977.395187037037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45977.395187037037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45977.395187037037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45977.395187037037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45977.395187037037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45977.395187037037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45977.395187037037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45977.395187037037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45977.395187037037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45977.395187037037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45977.395187037037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45977.395187037037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45977.395187037037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45977.395187037037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45977.395187037037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45977.395187037037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45977.395187037037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45977.395187037037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45977.395187037037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45977.395187037037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45977.395187037037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45977.395187037037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45977.395187037037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45977.395187037037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45977.395187037037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45977.395187037037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45977.395187037037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45977.395187037037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45977.395187037037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45977.395187037037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45977.395187037037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45977.395187037037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45977.395187037037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45977.395187037037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45977.395187037037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45977.395187037037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45977.395187037037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45977.395187037037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45977.395187037037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45977.395187037037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45977.395187037037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45977.395187037037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45977.395187037037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45977.395187037037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45977.395187037037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45977.395187037037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45977.395187037037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45977.395187037037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45977.395187037037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45977.395187037037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45977.395187037037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45977.395187037037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45977.395187037037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45977.395187037037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45977.395187037037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45977.395187037037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45977.395187037037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45977.395187037037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45977.395187037037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45977.395187037037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45977.395187037037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45977.395187037037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45977.395187037037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45977.395187037037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45977.395187037037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45977.395187037037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45977.395187037037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45977.395187037037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45977.395187037037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45977.395187037037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45977.395187037037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45977.395187037037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45977.395187037037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45977.395187037037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45977.395187037037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45977.395187037037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45977.395187037037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45977.395187037037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45977.395187037037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45977.395187037037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45977.395187037037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45977.395187037037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45977.395187037037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45977.395187037037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45977.395187037037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45977.395187037037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45977.395187037037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45977.395187037037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45977.395187037037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45977.395187037037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45977.395187037037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45977.395187037037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45977.395187037037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45977.395187037037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45977.395187037037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45977.395187037037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45977.395187037037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45977.395187037037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45977.395187037037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45977.395187037037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45977.395187037037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45977.395187037037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45977.395187037037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45977.395187037037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45977.395187037037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45977.395187037037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45977.395187037037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45977.395187037037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45977.395187037037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45977.395187037037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45977.395187037037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45977.395187037037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45977.395187037037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45977.395187037037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45977.395187037037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45977.395187037037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45977.395187037037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45977.395187037037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45977.395187037037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45977.395187037037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45977.395187037037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45977.395187037037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45977.395187037037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45977.395187037037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45977.395187037037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45977.395187037037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45977.395187037037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45977.395187037037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45977.395187037037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45977.395187037037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45977.395187037037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45977.395187037037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45977.395187037037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45977.395187037037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45977.395187037037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45977.395187037037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45977.395187037037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45977.395187037037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45977.395187037037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45977.395187037037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45977.395187037037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45977.395187037037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45977.395187037037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45977.395187037037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45977.395187037037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45977.395187037037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45977.395187037037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45977.395187037037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45977.395187037037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45977.395187037037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45977.395187037037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45977.395187037037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45977.395187037037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45977.395187037037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45977.395187037037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45977.395187037037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45977.395187037037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45977.395187037037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45977.395187037037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45977.395187037037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45977.395187037037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45977.395187037037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45977.395187037037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45977.395187037037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45977.395187037037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45977.395187037037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45977.395187037037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45977.395187037037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45977.395187037037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45977.395187037037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45977.395187037037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45977.395187037037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45977.395187037037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45977.395187037037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45977.395187037037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45977.395187037037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45977.395187037037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45977.395187037037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45977.395187037037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45977.395187037037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45977.395187037037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45977.395187037037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45977.395187037037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45977.395187037037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45977.395187037037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45977.395187037037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45977.395187037037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45977.395187037037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45977.395187037037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45977.395187037037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45977.395187037037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45977.395187037037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45977.395187037037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45977.395187037037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45977.395187037037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45977.395187037037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45977.395187037037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45977.395187037037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45977.395187037037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45977.395187037037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45977.395187037037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45977.395187037037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45977.395187037037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45977.395187037037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45977.395187037037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45977.395187037037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45977.395187037037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45977.395187037037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45977.395187037037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45977.395187037037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45977.395187037037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45977.395187037037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45977.395187037037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45977.395187037037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45977.395187037037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45977.395187037037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45977.395187037037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45977.395187037037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45977.395187037037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45977.395187037037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45977.395187037037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45977.395187037037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45977.395187037037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45977.395187037037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45977.395187037037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45977.395187037037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45977.395187037037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45977.395187037037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45977.395187037037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45977.395187037037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45977.395187037037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45977.395187037037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45977.395187037037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45977.395187037037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45977.395187037037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45977.395187037037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45977.395187037037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45977.395187037037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45977.395187037037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45977.395187037037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45977.395187037037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45977.395187037037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45977.395187037037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45977.395187037037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45977.395187037037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45977.395187037037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45977.395187037037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45977.395187037037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45977.395187037037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45977.395187037037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45977.395187037037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45977.395187037037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45977.395187037037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45977.395187037037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45977.395187037037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45977.395187037037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45977.395187037037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45977.395187037037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45977.395187037037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45977.395187037037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45977.395187037037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45977.395187037037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45977.395187037037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45977.395187037037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45977.395187037037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45977.395187037037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45977.395187037037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45977.395187037037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45977.395187037037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45977.395187037037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45977.395187037037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45977.395187037037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45977.395187037037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45977.395187037037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45977.395187037037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45977.395187037037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45977.395187037037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45977.395187037037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45977.395187037037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45977.395187037037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45977.395187037037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45977.395187037037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45977.395187037037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45977.395187037037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45977.395187037037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45977.395187037037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45977.395187037037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45977.395187037037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45977.395187037037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45977.395187037037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45977.395187037037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45977.395187037037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45977.395187037037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45977.395187037037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45977.395187037037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45977.395187037037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45977.395187037037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45977.395187037037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45977.395187037037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45977.395187037037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45977.395187037037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45977.395187037037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45977.395187037037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45977.395187037037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45977.395187037037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45977.395187037037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45977.395187037037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45977.395187037037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45977.395187037037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45977.395187037037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45977.395187037037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45977.395187037037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45977.395187037037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45977.395187037037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45977.395187037037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45977.395187037037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45977.395187037037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45977.395187037037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45977.395187037037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45977.395187037037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45977.395187037037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45977.395187037037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45977.395187037037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45977.395187037037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45977.395187037037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45977.395187037037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45977.395187037037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45977.395187037037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45977.395187037037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45977.395187037037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45977.395187037037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45977.395187037037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45977.395187037037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45977.395187037037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45977.395187037037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45977.395187037037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45977.395187037037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45977.395187037037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45977.395187037037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45977.395187037037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45977.395187037037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45977.395187037037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45977.395187037037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45977.395187037037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45977.395187037037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45977.395187037037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45977.395187037037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45977.395187037037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45977.395187037037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45977.395187037037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45977.395187037037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45977.395187037037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45977.395187037037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45977.395187037037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45977.395187037037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45977.395187037037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45977.395187037037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45977.395187037037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45977.395187037037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45977.395187037037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45977.395187037037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45977.395187037037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45977.395187037037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45977.395187037037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45977.395187037037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45977.395187037037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45977.395187037037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45977.395187037037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45977.395187037037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45977.395187037037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45977.395187037037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45977.395187037037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45977.395187037037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45977.395187037037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45977.395187037037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45977.395187037037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45977.395187037037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45977.395187037037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45977.395187037037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45977.395187037037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45977.395187037037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45977.395187037037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45977.395187037037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45977.395187037037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45977.395187037037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45977.395187037037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45977.395187037037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45977.395187037037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45977.395187037037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45977.395187037037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45977.395187037037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45977.395187037037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45977.395187037037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45977.395187037037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45977.395187037037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45977.395187037037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45977.395187037037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45977.395187037037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45977.395187037037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45977.395187037037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45977.395187037037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45977.395187037037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45977.395187037037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45977.395187037037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45977.395187037037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45977.395187037037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45977.395187037037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45977.395187037037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45977.395187037037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45977.395187037037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45977.395187037037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45977.395187037037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45977.395187037037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45977.395187037037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45977.395187037037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45977.395187037037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45977.395187037037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45977.395187037037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45977.395187037037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45977.395187037037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45977.395187037037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45977.395187037037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45977.395187037037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45977.395187037037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45977.395187037037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45977.395187037037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45977.395187037037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45977.395187037037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45977.395187037037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45977.395187037037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45977.395187037037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45977.395187037037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45977.395187037037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45977.395187037037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45977.395187037037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45977.395187037037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45977.395187037037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45977.395187037037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45977.395187037037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45977.395187037037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45977.395187037037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45977.395187037037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45977.395187037037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45977.395187037037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45977.395187037037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45977.395187037037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45977.395187037037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45977.395187037037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45977.395187037037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45977.395187037037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45977.395187037037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45977.395187037037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45977.395187037037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45977.395187037037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45977.395187037037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45977.395187037037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45977.395187037037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45977.395187037037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45977.395187037037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45977.395187037037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45977.395187037037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45977.395187037037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45977.395187037037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45977.395187037037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45977.395187037037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45977.395187037037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45977.395187037037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45977.395187037037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45977.395187037037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45977.395187037037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45977.395187037037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45977.395187037037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45977.395187037037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45977.395187037037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45977.395187037037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45977.395187037037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45977.395187037037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45977.395187037037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45977.395187037037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45977.395187037037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45977.395187037037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45977.395187037037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45977.395187037037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45977.395187037037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45977.395187037037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45977.395187037037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45977.395187037037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45977.395187037037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45977.395187037037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45977.395187037037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45977.395187037037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45977.395187037037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45977.395187037037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45977.395187037037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45977.395187037037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45977.395187037037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45977.395187037037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45977.395187037037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45977.395187037037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45977.395187037037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45977.395187037037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45977.395187037037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45977.395187037037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45977.395187037037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45977.395187037037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45977.395187037037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45977.395187037037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45977.395187037037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45977.395187037037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45977.395187037037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45977.395187037037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45977.395187037037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45977.395187037037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45977.395187037037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45977.395187037037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45977.395187037037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45977.395187037037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45977.395187037037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45977.395187037037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45977.395187037037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45977.395187037037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45977.395187037037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45977.395187037037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45977.395187037037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45977.395187037037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45977.395187037037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45977.395187037037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45977.395187037037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45977.395187037037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45977.395187037037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45977.395187037037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45977.395187037037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45977.395187037037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45977.395187037037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45977.395187037037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45977.395187037037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45977.395187037037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45977.395187037037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45977.395187037037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45977.395187037037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45977.395187037037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45977.395187037037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45977.395187037037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45977.395187037037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45977.395187037037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45977.395187037037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45977.395187037037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45977.395187037037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45977.395187037037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45977.395187037037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45977.395187037037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45977.395187037037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45977.395187037037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45977.395187037037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45977.395187037037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45977.395187037037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45977.395187037037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45977.395187037037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45977.395187037037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45977.395187037037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45977.395187037037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45977.395187037037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45977.395187037037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45977.395187037037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45977.395187037037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45977.395187037037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45977.395187037037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45977.395187037037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45977.395187037037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45977.395187037037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45977.395187037037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45977.395187037037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45977.395187037037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45977.395187037037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45977.395187037037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45977.395187037037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45977.395187037037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45977.395187037037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45977.395187037037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45977.395187037037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45977.395187037037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45977.395187037037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45977.395187037037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45977.395187037037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45977.395187037037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45977.395187037037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45977.395187037037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45977.395187037037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45977.395187037037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45977.395187037037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45977.395187037037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45977.395187037037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45977.395187037037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45977.395187037037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45977.395187037037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45977.395187037037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45977.395187037037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45977.395187037037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45977.395187037037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45977.395187037037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45977.395187037037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45977.395187037037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45977.395187037037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45977.395187037037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45977.395187037037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45977.395187037037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45977.395187037037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45977.395187037037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45977.395187037037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45977.395187037037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45977.395187037037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45977.395187037037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45977.395187037037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45977.395187037037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45977.395187037037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45977.395187037037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45977.395187037037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45977.395187037037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45977.395187037037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45977.395187037037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45977.395187037037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45977.395187037037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45977.395187037037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45977.395187037037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45977.395187037037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45977.395187037037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45977.395187037037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45977.395187037037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45977.395187037037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45977.395187037037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45977.395187037037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45977.395187037037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45977.395187037037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45977.395187037037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45977.395187037037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45977.395187037037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45977.395187037037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45977.395187037037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45977.395187037037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45977.395187037037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45977.395187037037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45977.395187037037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45977.395187037037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45977.395187037037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45977.395187037037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45977.395187037037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45977.395187037037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45977.395187037037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45977.395187037037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45977.395187037037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45977.395187037037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45977.395187037037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45977.395187037037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45977.395187037037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45977.395187037037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45977.395187037037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45977.395187037037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45977.395187037037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45977.395187037037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45977.395187037037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45977.395187037037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 ca="1" si="0">IFERROR(NOW()-F2,"")</f>
        <v>273.91446944444033</v>
      </c>
      <c r="H2" s="96">
        <v>45703.474768518521</v>
      </c>
      <c r="I2" s="96" t="str">
        <f>IFERROR(VLOOKUP(D2,DB!A:F,6,0),"")</f>
        <v>SCECO</v>
      </c>
      <c r="J2" s="96" t="str">
        <f>IFERROR(VLOOKUP(D2,DB!A:G,7,0),"")</f>
        <v>Dead</v>
      </c>
      <c r="K2" s="98" t="s">
        <v>39124</v>
      </c>
      <c r="L2" s="92" t="str">
        <f>IFERROR(VLOOKUP(D2,DB!A:I,9,0),"")</f>
        <v>Latis</v>
      </c>
    </row>
    <row r="3" spans="1:16" ht="15" customHeight="1">
      <c r="A3" s="134" t="s">
        <v>39125</v>
      </c>
      <c r="B3" s="134" t="str">
        <f>IFERROR(VLOOKUP(D3,DB!A:K,11,0),"")</f>
        <v>R4</v>
      </c>
      <c r="C3" s="94">
        <v>1</v>
      </c>
      <c r="D3" s="92" t="s">
        <v>34317</v>
      </c>
      <c r="E3" s="95" t="s">
        <v>39021</v>
      </c>
      <c r="F3" s="96">
        <v>45976.589108796295</v>
      </c>
      <c r="G3" s="97">
        <f ca="1">IFERROR(NOW()-F3,"")</f>
        <v>0.80607824074104428</v>
      </c>
      <c r="H3" s="96">
        <v>45976.583136574074</v>
      </c>
      <c r="I3" s="134" t="str">
        <f>IFERROR(VLOOKUP(D3,DB!A:F,6,0),"")</f>
        <v>SCECO</v>
      </c>
      <c r="J3" s="134" t="str">
        <f>IFERROR(VLOOKUP(D3,DB!A:G,7,0),"")</f>
        <v>Dead</v>
      </c>
      <c r="K3" s="98" t="s">
        <v>39126</v>
      </c>
      <c r="L3" s="92" t="str">
        <f>IFERROR(VLOOKUP(D3,DB!A:I,9,0),"")</f>
        <v>Latis</v>
      </c>
    </row>
    <row r="4" spans="1:16" ht="15" customHeight="1">
      <c r="A4" s="134" t="s">
        <v>39127</v>
      </c>
      <c r="B4" s="134" t="str">
        <f>IFERROR(VLOOKUP(D4,DB!A:K,11,0),"")</f>
        <v>R4</v>
      </c>
      <c r="C4" s="94">
        <v>5</v>
      </c>
      <c r="D4" s="92" t="s">
        <v>30486</v>
      </c>
      <c r="E4" s="95" t="s">
        <v>39024</v>
      </c>
      <c r="F4" s="96">
        <v>45977.36954861111</v>
      </c>
      <c r="G4" s="97">
        <f ca="1">IFERROR(NOW()-F4,"")</f>
        <v>2.5638425926445052E-2</v>
      </c>
      <c r="H4" s="96">
        <v>45977.361400462964</v>
      </c>
      <c r="I4" s="134" t="str">
        <f>IFERROR(VLOOKUP(D4,DB!A:F,6,0),"")</f>
        <v>SCECO</v>
      </c>
      <c r="J4" s="134" t="str">
        <f>IFERROR(VLOOKUP(D4,DB!A:G,7,0),"")</f>
        <v>Vandalized</v>
      </c>
      <c r="K4" s="98" t="s">
        <v>39128</v>
      </c>
      <c r="L4" s="92" t="str">
        <f>IFERROR(VLOOKUP(D4,DB!A:I,9,0),"")</f>
        <v>Latis</v>
      </c>
    </row>
    <row r="5" spans="1:16" ht="15" customHeight="1">
      <c r="A5" s="134"/>
      <c r="B5" s="134" t="str">
        <f>IFERROR(VLOOKUP(D5,DB!A:K,11,0),"")</f>
        <v/>
      </c>
      <c r="C5" s="94"/>
      <c r="D5" s="92"/>
      <c r="E5" s="95"/>
      <c r="F5" s="96"/>
      <c r="G5" s="97">
        <f ca="1">IFERROR(NOW()-F5,"")</f>
        <v>45977.395187037037</v>
      </c>
      <c r="H5" s="96"/>
      <c r="I5" s="134" t="str">
        <f>IFERROR(VLOOKUP(D5,DB!A:F,6,0),"")</f>
        <v/>
      </c>
      <c r="J5" s="134" t="str">
        <f>IFERROR(VLOOKUP(D5,DB!A:G,7,0),"")</f>
        <v/>
      </c>
      <c r="K5" s="98"/>
      <c r="L5" s="92" t="str">
        <f>IFERROR(VLOOKUP(D5,DB!A:I,9,0),"")</f>
        <v/>
      </c>
    </row>
    <row r="6" spans="1:16" ht="15" customHeight="1">
      <c r="A6" s="134"/>
      <c r="B6" s="134" t="str">
        <f>IFERROR(VLOOKUP(D6,DB!A:K,11,0),"")</f>
        <v/>
      </c>
      <c r="C6" s="94"/>
      <c r="D6" s="92"/>
      <c r="E6" s="95"/>
      <c r="F6" s="96"/>
      <c r="G6" s="97">
        <f ca="1">IFERROR(NOW()-F6,"")</f>
        <v>45977.395187037037</v>
      </c>
      <c r="H6" s="96"/>
      <c r="I6" s="134" t="str">
        <f>IFERROR(VLOOKUP(D6,DB!A:F,6,0),"")</f>
        <v/>
      </c>
      <c r="J6" s="134" t="str">
        <f>IFERROR(VLOOKUP(D6,DB!A:G,7,0),"")</f>
        <v/>
      </c>
      <c r="K6" s="98"/>
      <c r="L6" s="92" t="str">
        <f>IFERROR(VLOOKUP(D6,DB!A:I,9,0),"")</f>
        <v/>
      </c>
    </row>
    <row r="7" spans="1:16" ht="15" customHeight="1">
      <c r="A7" s="134"/>
      <c r="B7" s="134" t="str">
        <f>IFERROR(VLOOKUP(D7,DB!A:K,11,0),"")</f>
        <v/>
      </c>
      <c r="C7" s="94"/>
      <c r="D7" s="92"/>
      <c r="E7" s="95"/>
      <c r="F7" s="96"/>
      <c r="G7" s="97">
        <f ca="1">IFERROR(NOW()-F7,"")</f>
        <v>45977.395187037037</v>
      </c>
      <c r="H7" s="96"/>
      <c r="I7" s="134" t="str">
        <f>IFERROR(VLOOKUP(D7,DB!A:F,6,0),"")</f>
        <v/>
      </c>
      <c r="J7" s="134" t="str">
        <f>IFERROR(VLOOKUP(D7,DB!A:G,7,0),"")</f>
        <v/>
      </c>
      <c r="K7" s="98"/>
      <c r="L7" s="92" t="str">
        <f>IFERROR(VLOOKUP(D7,DB!A:I,9,0),"")</f>
        <v/>
      </c>
    </row>
    <row r="8" spans="1:16" ht="15" customHeight="1">
      <c r="A8" s="134"/>
      <c r="B8" s="134" t="str">
        <f>IFERROR(VLOOKUP(D8,DB!A:K,11,0),"")</f>
        <v/>
      </c>
      <c r="C8" s="94"/>
      <c r="D8" s="92"/>
      <c r="E8" s="95"/>
      <c r="F8" s="96"/>
      <c r="G8" s="97">
        <f ca="1">IFERROR(NOW()-F8,"")</f>
        <v>45977.395187037037</v>
      </c>
      <c r="H8" s="96"/>
      <c r="I8" s="134" t="str">
        <f>IFERROR(VLOOKUP(D8,DB!A:F,6,0),"")</f>
        <v/>
      </c>
      <c r="J8" s="134" t="str">
        <f>IFERROR(VLOOKUP(D8,DB!A:G,7,0),"")</f>
        <v/>
      </c>
      <c r="K8" s="98"/>
      <c r="L8" s="92" t="str">
        <f>IFERROR(VLOOKUP(D8,DB!A:I,9,0),"")</f>
        <v/>
      </c>
    </row>
    <row r="9" spans="1:16" ht="15" customHeight="1">
      <c r="A9" s="134"/>
      <c r="B9" s="134" t="str">
        <f>IFERROR(VLOOKUP(D9,DB!A:K,11,0),"")</f>
        <v/>
      </c>
      <c r="C9" s="94"/>
      <c r="D9" s="92"/>
      <c r="E9" s="95"/>
      <c r="F9" s="96"/>
      <c r="G9" s="97">
        <f ca="1">IFERROR(NOW()-F9,"")</f>
        <v>45977.395187037037</v>
      </c>
      <c r="H9" s="96"/>
      <c r="I9" s="134" t="str">
        <f>IFERROR(VLOOKUP(D9,DB!A:F,6,0),"")</f>
        <v/>
      </c>
      <c r="J9" s="134" t="str">
        <f>IFERROR(VLOOKUP(D9,DB!A:G,7,0),"")</f>
        <v/>
      </c>
      <c r="K9" s="98"/>
      <c r="L9" s="92" t="str">
        <f>IFERROR(VLOOKUP(D9,DB!A:I,9,0),"")</f>
        <v/>
      </c>
    </row>
    <row r="10" spans="1:16" ht="15" customHeight="1">
      <c r="A10" s="134"/>
      <c r="B10" s="134" t="str">
        <f>IFERROR(VLOOKUP(D10,DB!A:K,11,0),"")</f>
        <v/>
      </c>
      <c r="C10" s="94"/>
      <c r="D10" s="92"/>
      <c r="E10" s="95"/>
      <c r="F10" s="96"/>
      <c r="G10" s="97">
        <f ca="1">IFERROR(NOW()-F10,"")</f>
        <v>45977.395187037037</v>
      </c>
      <c r="H10" s="96"/>
      <c r="I10" s="134" t="str">
        <f>IFERROR(VLOOKUP(D10,DB!A:F,6,0),"")</f>
        <v/>
      </c>
      <c r="J10" s="134" t="str">
        <f>IFERROR(VLOOKUP(D10,DB!A:G,7,0),"")</f>
        <v/>
      </c>
      <c r="K10" s="98"/>
      <c r="L10" s="92" t="str">
        <f>IFERROR(VLOOKUP(D10,DB!A:I,9,0),"")</f>
        <v/>
      </c>
    </row>
    <row r="11" spans="1:16" ht="15" customHeight="1">
      <c r="A11" s="134"/>
      <c r="B11" s="134" t="str">
        <f>IFERROR(VLOOKUP(D11,DB!A:K,11,0),"")</f>
        <v/>
      </c>
      <c r="C11" s="94"/>
      <c r="D11" s="92"/>
      <c r="E11" s="95"/>
      <c r="F11" s="96"/>
      <c r="G11" s="97">
        <f ca="1">IFERROR(NOW()-F11,"")</f>
        <v>45977.395187037037</v>
      </c>
      <c r="H11" s="96"/>
      <c r="I11" s="134" t="str">
        <f>IFERROR(VLOOKUP(D11,DB!A:F,6,0),"")</f>
        <v/>
      </c>
      <c r="J11" s="134" t="str">
        <f>IFERROR(VLOOKUP(D11,DB!A:G,7,0),"")</f>
        <v/>
      </c>
      <c r="K11" s="98"/>
      <c r="L11" s="92" t="str">
        <f>IFERROR(VLOOKUP(D11,DB!A:I,9,0),"")</f>
        <v/>
      </c>
    </row>
    <row r="12" spans="1:16" ht="15" customHeight="1">
      <c r="A12" s="134"/>
      <c r="B12" s="134" t="str">
        <f>IFERROR(VLOOKUP(D12,DB!A:K,11,0),"")</f>
        <v/>
      </c>
      <c r="C12" s="94"/>
      <c r="D12" s="92"/>
      <c r="E12" s="95"/>
      <c r="F12" s="96"/>
      <c r="G12" s="97">
        <f ca="1">IFERROR(NOW()-F12,"")</f>
        <v>45977.395187037037</v>
      </c>
      <c r="H12" s="96"/>
      <c r="I12" s="134" t="str">
        <f>IFERROR(VLOOKUP(D12,DB!A:F,6,0),"")</f>
        <v/>
      </c>
      <c r="J12" s="134" t="str">
        <f>IFERROR(VLOOKUP(D12,DB!A:G,7,0),"")</f>
        <v/>
      </c>
      <c r="K12" s="98"/>
      <c r="L12" s="92" t="str">
        <f>IFERROR(VLOOKUP(D12,DB!A:I,9,0),"")</f>
        <v/>
      </c>
    </row>
    <row r="13" spans="1:16" ht="15" customHeight="1">
      <c r="A13" s="134"/>
      <c r="B13" s="134" t="str">
        <f>IFERROR(VLOOKUP(D13,DB!A:K,11,0),"")</f>
        <v/>
      </c>
      <c r="C13" s="94"/>
      <c r="D13" s="92"/>
      <c r="E13" s="95"/>
      <c r="F13" s="96"/>
      <c r="G13" s="97">
        <f ca="1">IFERROR(NOW()-F13,"")</f>
        <v>45977.395187037037</v>
      </c>
      <c r="H13" s="96"/>
      <c r="I13" s="134" t="str">
        <f>IFERROR(VLOOKUP(D13,DB!A:F,6,0),"")</f>
        <v/>
      </c>
      <c r="J13" s="134" t="str">
        <f>IFERROR(VLOOKUP(D13,DB!A:G,7,0),"")</f>
        <v/>
      </c>
      <c r="K13" s="98"/>
      <c r="L13" s="92" t="str">
        <f>IFERROR(VLOOKUP(D13,DB!A:I,9,0),"")</f>
        <v/>
      </c>
    </row>
    <row r="14" spans="1:16" ht="15" customHeight="1">
      <c r="A14" s="134"/>
      <c r="B14" s="134" t="str">
        <f>IFERROR(VLOOKUP(D14,DB!A:K,11,0),"")</f>
        <v/>
      </c>
      <c r="C14" s="94"/>
      <c r="D14" s="92"/>
      <c r="E14" s="95"/>
      <c r="F14" s="96"/>
      <c r="G14" s="97">
        <f ca="1">IFERROR(NOW()-F14,"")</f>
        <v>45977.395187037037</v>
      </c>
      <c r="H14" s="96"/>
      <c r="I14" s="134" t="str">
        <f>IFERROR(VLOOKUP(D14,DB!A:F,6,0),"")</f>
        <v/>
      </c>
      <c r="J14" s="134" t="str">
        <f>IFERROR(VLOOKUP(D14,DB!A:G,7,0),"")</f>
        <v/>
      </c>
      <c r="K14" s="98"/>
      <c r="L14" s="92" t="str">
        <f>IFERROR(VLOOKUP(D14,DB!A:I,9,0),"")</f>
        <v/>
      </c>
    </row>
    <row r="15" spans="1:16" ht="15" customHeight="1">
      <c r="A15" s="134"/>
      <c r="B15" s="134" t="str">
        <f>IFERROR(VLOOKUP(D15,DB!A:K,11,0),"")</f>
        <v/>
      </c>
      <c r="C15" s="94"/>
      <c r="D15" s="92"/>
      <c r="E15" s="95"/>
      <c r="F15" s="96"/>
      <c r="G15" s="97">
        <f ca="1">IFERROR(NOW()-F15,"")</f>
        <v>45977.395187037037</v>
      </c>
      <c r="H15" s="96"/>
      <c r="I15" s="134" t="str">
        <f>IFERROR(VLOOKUP(D15,DB!A:F,6,0),"")</f>
        <v/>
      </c>
      <c r="J15" s="134" t="str">
        <f>IFERROR(VLOOKUP(D15,DB!A:G,7,0),"")</f>
        <v/>
      </c>
      <c r="K15" s="98"/>
      <c r="L15" s="92" t="str">
        <f>IFERROR(VLOOKUP(D15,DB!A:I,9,0),"")</f>
        <v/>
      </c>
    </row>
    <row r="16" spans="1:16" ht="15" customHeight="1">
      <c r="A16" s="134"/>
      <c r="B16" s="134" t="str">
        <f>IFERROR(VLOOKUP(D16,DB!A:K,11,0),"")</f>
        <v/>
      </c>
      <c r="C16" s="94"/>
      <c r="D16" s="92"/>
      <c r="E16" s="95"/>
      <c r="F16" s="96"/>
      <c r="G16" s="97">
        <f ca="1">IFERROR(NOW()-F16,"")</f>
        <v>45977.395187037037</v>
      </c>
      <c r="H16" s="96"/>
      <c r="I16" s="134" t="str">
        <f>IFERROR(VLOOKUP(D16,DB!A:F,6,0),"")</f>
        <v/>
      </c>
      <c r="J16" s="134" t="str">
        <f>IFERROR(VLOOKUP(D16,DB!A:G,7,0),"")</f>
        <v/>
      </c>
      <c r="K16" s="98"/>
      <c r="L16" s="92" t="str">
        <f>IFERROR(VLOOKUP(D16,DB!A:I,9,0),"")</f>
        <v/>
      </c>
    </row>
    <row r="17" spans="1:12" ht="15" customHeight="1">
      <c r="A17" s="134"/>
      <c r="B17" s="134" t="str">
        <f>IFERROR(VLOOKUP(D17,DB!A:K,11,0),"")</f>
        <v/>
      </c>
      <c r="C17" s="94"/>
      <c r="D17" s="92"/>
      <c r="E17" s="95"/>
      <c r="F17" s="96"/>
      <c r="G17" s="97">
        <f ca="1">IFERROR(NOW()-F17,"")</f>
        <v>45977.395187037037</v>
      </c>
      <c r="H17" s="96"/>
      <c r="I17" s="134" t="str">
        <f>IFERROR(VLOOKUP(D17,DB!A:F,6,0),"")</f>
        <v/>
      </c>
      <c r="J17" s="134" t="str">
        <f>IFERROR(VLOOKUP(D17,DB!A:G,7,0),"")</f>
        <v/>
      </c>
      <c r="K17" s="98"/>
      <c r="L17" s="92" t="str">
        <f>IFERROR(VLOOKUP(D17,DB!A:I,9,0),"")</f>
        <v/>
      </c>
    </row>
    <row r="18" spans="1:12" ht="15" customHeight="1">
      <c r="A18" s="134"/>
      <c r="B18" s="134" t="str">
        <f>IFERROR(VLOOKUP(D18,DB!A:K,11,0),"")</f>
        <v/>
      </c>
      <c r="C18" s="94"/>
      <c r="D18" s="92"/>
      <c r="E18" s="95"/>
      <c r="F18" s="96"/>
      <c r="G18" s="97">
        <f ca="1">IFERROR(NOW()-F18,"")</f>
        <v>45977.395187037037</v>
      </c>
      <c r="H18" s="96"/>
      <c r="I18" s="134" t="str">
        <f>IFERROR(VLOOKUP(D18,DB!A:F,6,0),"")</f>
        <v/>
      </c>
      <c r="J18" s="134" t="str">
        <f>IFERROR(VLOOKUP(D18,DB!A:G,7,0),"")</f>
        <v/>
      </c>
      <c r="K18" s="98"/>
      <c r="L18" s="92" t="str">
        <f>IFERROR(VLOOKUP(D18,DB!A:I,9,0),"")</f>
        <v/>
      </c>
    </row>
    <row r="19" spans="1:12" ht="15" customHeight="1">
      <c r="A19" s="134"/>
      <c r="B19" s="134" t="str">
        <f>IFERROR(VLOOKUP(D19,DB!A:K,11,0),"")</f>
        <v/>
      </c>
      <c r="C19" s="94"/>
      <c r="D19" s="92"/>
      <c r="E19" s="95"/>
      <c r="F19" s="96"/>
      <c r="G19" s="97">
        <f ca="1">IFERROR(NOW()-F19,"")</f>
        <v>45977.395187037037</v>
      </c>
      <c r="H19" s="96"/>
      <c r="I19" s="134" t="str">
        <f>IFERROR(VLOOKUP(D19,DB!A:F,6,0),"")</f>
        <v/>
      </c>
      <c r="J19" s="134" t="str">
        <f>IFERROR(VLOOKUP(D19,DB!A:G,7,0),"")</f>
        <v/>
      </c>
      <c r="K19" s="98"/>
      <c r="L19" s="92" t="str">
        <f>IFERROR(VLOOKUP(D19,DB!A:I,9,0),"")</f>
        <v/>
      </c>
    </row>
    <row r="20" spans="1:12" ht="15" customHeight="1">
      <c r="A20" s="134"/>
      <c r="B20" s="134" t="str">
        <f>IFERROR(VLOOKUP(D20,DB!A:K,11,0),"")</f>
        <v/>
      </c>
      <c r="C20" s="94"/>
      <c r="D20" s="92"/>
      <c r="E20" s="95"/>
      <c r="F20" s="96"/>
      <c r="G20" s="97">
        <f ca="1">IFERROR(NOW()-F20,"")</f>
        <v>45977.395187037037</v>
      </c>
      <c r="H20" s="96"/>
      <c r="I20" s="134" t="str">
        <f>IFERROR(VLOOKUP(D20,DB!A:F,6,0),"")</f>
        <v/>
      </c>
      <c r="J20" s="134" t="str">
        <f>IFERROR(VLOOKUP(D20,DB!A:G,7,0),"")</f>
        <v/>
      </c>
      <c r="K20" s="98"/>
      <c r="L20" s="92" t="str">
        <f>IFERROR(VLOOKUP(D20,DB!A:I,9,0),"")</f>
        <v/>
      </c>
    </row>
    <row r="21" spans="1:12" ht="15" customHeight="1">
      <c r="A21" s="134"/>
      <c r="B21" s="134" t="str">
        <f>IFERROR(VLOOKUP(D21,DB!A:K,11,0),"")</f>
        <v/>
      </c>
      <c r="C21" s="94"/>
      <c r="D21" s="92"/>
      <c r="E21" s="95"/>
      <c r="F21" s="96"/>
      <c r="G21" s="97">
        <f ca="1">IFERROR(NOW()-F21,"")</f>
        <v>45977.395187037037</v>
      </c>
      <c r="H21" s="96"/>
      <c r="I21" s="134" t="str">
        <f>IFERROR(VLOOKUP(D21,DB!A:F,6,0),"")</f>
        <v/>
      </c>
      <c r="J21" s="134" t="str">
        <f>IFERROR(VLOOKUP(D21,DB!A:G,7,0),"")</f>
        <v/>
      </c>
      <c r="K21" s="98"/>
      <c r="L21" s="92" t="str">
        <f>IFERROR(VLOOKUP(D21,DB!A:I,9,0),"")</f>
        <v/>
      </c>
    </row>
    <row r="22" spans="1:12" ht="15" customHeight="1">
      <c r="A22" s="134"/>
      <c r="B22" s="134" t="str">
        <f>IFERROR(VLOOKUP(D22,DB!A:K,11,0),"")</f>
        <v/>
      </c>
      <c r="C22" s="94"/>
      <c r="D22" s="92"/>
      <c r="E22" s="95"/>
      <c r="F22" s="96"/>
      <c r="G22" s="97">
        <f ca="1">IFERROR(NOW()-F22,"")</f>
        <v>45977.395187037037</v>
      </c>
      <c r="H22" s="96"/>
      <c r="I22" s="134" t="str">
        <f>IFERROR(VLOOKUP(D22,DB!A:F,6,0),"")</f>
        <v/>
      </c>
      <c r="J22" s="134" t="str">
        <f>IFERROR(VLOOKUP(D22,DB!A:G,7,0),"")</f>
        <v/>
      </c>
      <c r="K22" s="98"/>
      <c r="L22" s="92" t="str">
        <f>IFERROR(VLOOKUP(D22,DB!A:I,9,0),"")</f>
        <v/>
      </c>
    </row>
    <row r="23" spans="1:12" ht="15" customHeight="1">
      <c r="A23" s="134"/>
      <c r="B23" s="134" t="str">
        <f>IFERROR(VLOOKUP(D23,DB!A:K,11,0),"")</f>
        <v/>
      </c>
      <c r="C23" s="94"/>
      <c r="D23" s="92"/>
      <c r="E23" s="95"/>
      <c r="F23" s="96"/>
      <c r="G23" s="97">
        <f ca="1">IFERROR(NOW()-F23,"")</f>
        <v>45977.395187037037</v>
      </c>
      <c r="H23" s="96"/>
      <c r="I23" s="134" t="str">
        <f>IFERROR(VLOOKUP(D23,DB!A:F,6,0),"")</f>
        <v/>
      </c>
      <c r="J23" s="134" t="str">
        <f>IFERROR(VLOOKUP(D23,DB!A:G,7,0),"")</f>
        <v/>
      </c>
      <c r="K23" s="98"/>
      <c r="L23" s="92" t="str">
        <f>IFERROR(VLOOKUP(D23,DB!A:I,9,0),"")</f>
        <v/>
      </c>
    </row>
    <row r="24" spans="1:12" ht="15" customHeight="1">
      <c r="A24" s="134"/>
      <c r="B24" s="134" t="str">
        <f>IFERROR(VLOOKUP(D24,DB!A:K,11,0),"")</f>
        <v/>
      </c>
      <c r="C24" s="94"/>
      <c r="D24" s="92"/>
      <c r="E24" s="95"/>
      <c r="F24" s="96"/>
      <c r="G24" s="97">
        <f ca="1">IFERROR(NOW()-F24,"")</f>
        <v>45977.395187037037</v>
      </c>
      <c r="H24" s="96"/>
      <c r="I24" s="134" t="str">
        <f>IFERROR(VLOOKUP(D24,DB!A:F,6,0),"")</f>
        <v/>
      </c>
      <c r="J24" s="134" t="str">
        <f>IFERROR(VLOOKUP(D24,DB!A:G,7,0),"")</f>
        <v/>
      </c>
      <c r="K24" s="98"/>
      <c r="L24" s="92" t="str">
        <f>IFERROR(VLOOKUP(D24,DB!A:I,9,0),"")</f>
        <v/>
      </c>
    </row>
    <row r="25" spans="1:12" ht="15" customHeight="1">
      <c r="A25" s="134"/>
      <c r="B25" s="134" t="str">
        <f>IFERROR(VLOOKUP(D25,DB!A:K,11,0),"")</f>
        <v/>
      </c>
      <c r="C25" s="94"/>
      <c r="D25" s="92"/>
      <c r="E25" s="95"/>
      <c r="F25" s="96"/>
      <c r="G25" s="97">
        <f ca="1">IFERROR(NOW()-F25,"")</f>
        <v>45977.395187037037</v>
      </c>
      <c r="H25" s="96"/>
      <c r="I25" s="134" t="str">
        <f>IFERROR(VLOOKUP(D25,DB!A:F,6,0),"")</f>
        <v/>
      </c>
      <c r="J25" s="134" t="str">
        <f>IFERROR(VLOOKUP(D25,DB!A:G,7,0),"")</f>
        <v/>
      </c>
      <c r="K25" s="98"/>
      <c r="L25" s="92" t="str">
        <f>IFERROR(VLOOKUP(D25,DB!A:I,9,0),"")</f>
        <v/>
      </c>
    </row>
    <row r="26" spans="1:12" ht="15" customHeight="1">
      <c r="A26" s="134"/>
      <c r="B26" s="134" t="str">
        <f>IFERROR(VLOOKUP(D26,DB!A:K,11,0),"")</f>
        <v/>
      </c>
      <c r="C26" s="94"/>
      <c r="D26" s="92"/>
      <c r="E26" s="95"/>
      <c r="F26" s="96"/>
      <c r="G26" s="97">
        <f ca="1">IFERROR(NOW()-F26,"")</f>
        <v>45977.395187037037</v>
      </c>
      <c r="H26" s="96"/>
      <c r="I26" s="134" t="str">
        <f>IFERROR(VLOOKUP(D26,DB!A:F,6,0),"")</f>
        <v/>
      </c>
      <c r="J26" s="134" t="str">
        <f>IFERROR(VLOOKUP(D26,DB!A:G,7,0),"")</f>
        <v/>
      </c>
      <c r="K26" s="98"/>
      <c r="L26" s="92" t="str">
        <f>IFERROR(VLOOKUP(D26,DB!A:I,9,0),"")</f>
        <v/>
      </c>
    </row>
    <row r="27" spans="1:12" ht="15" customHeight="1">
      <c r="A27" s="134"/>
      <c r="B27" s="134" t="str">
        <f>IFERROR(VLOOKUP(D27,DB!A:K,11,0),"")</f>
        <v/>
      </c>
      <c r="C27" s="94"/>
      <c r="D27" s="92"/>
      <c r="E27" s="95"/>
      <c r="F27" s="96"/>
      <c r="G27" s="97">
        <f ca="1">IFERROR(NOW()-F27,"")</f>
        <v>45977.395187037037</v>
      </c>
      <c r="H27" s="96"/>
      <c r="I27" s="134" t="str">
        <f>IFERROR(VLOOKUP(D27,DB!A:F,6,0),"")</f>
        <v/>
      </c>
      <c r="J27" s="134" t="str">
        <f>IFERROR(VLOOKUP(D27,DB!A:G,7,0),"")</f>
        <v/>
      </c>
      <c r="K27" s="98"/>
      <c r="L27" s="92" t="str">
        <f>IFERROR(VLOOKUP(D27,DB!A:I,9,0),"")</f>
        <v/>
      </c>
    </row>
    <row r="28" spans="1:12" ht="15" customHeight="1">
      <c r="A28" s="134"/>
      <c r="B28" s="134" t="str">
        <f>IFERROR(VLOOKUP(D28,DB!A:K,11,0),"")</f>
        <v/>
      </c>
      <c r="C28" s="94"/>
      <c r="D28" s="92"/>
      <c r="E28" s="95"/>
      <c r="F28" s="96"/>
      <c r="G28" s="97">
        <f ca="1">IFERROR(NOW()-F28,"")</f>
        <v>45977.395187037037</v>
      </c>
      <c r="H28" s="96"/>
      <c r="I28" s="134" t="str">
        <f>IFERROR(VLOOKUP(D28,DB!A:F,6,0),"")</f>
        <v/>
      </c>
      <c r="J28" s="134" t="str">
        <f>IFERROR(VLOOKUP(D28,DB!A:G,7,0),"")</f>
        <v/>
      </c>
      <c r="K28" s="98"/>
      <c r="L28" s="92" t="str">
        <f>IFERROR(VLOOKUP(D28,DB!A:I,9,0),"")</f>
        <v/>
      </c>
    </row>
    <row r="29" spans="1:12" ht="15" customHeight="1">
      <c r="A29" s="134"/>
      <c r="B29" s="134" t="str">
        <f>IFERROR(VLOOKUP(D29,DB!A:K,11,0),"")</f>
        <v/>
      </c>
      <c r="C29" s="94"/>
      <c r="D29" s="92"/>
      <c r="E29" s="95"/>
      <c r="F29" s="96"/>
      <c r="G29" s="97">
        <f ca="1">IFERROR(NOW()-F29,"")</f>
        <v>45977.395187037037</v>
      </c>
      <c r="H29" s="96"/>
      <c r="I29" s="134" t="str">
        <f>IFERROR(VLOOKUP(D29,DB!A:F,6,0),"")</f>
        <v/>
      </c>
      <c r="J29" s="134" t="str">
        <f>IFERROR(VLOOKUP(D29,DB!A:G,7,0),"")</f>
        <v/>
      </c>
      <c r="K29" s="98"/>
      <c r="L29" s="92" t="str">
        <f>IFERROR(VLOOKUP(D29,DB!A:I,9,0),"")</f>
        <v/>
      </c>
    </row>
    <row r="30" spans="1:12" ht="15" customHeight="1">
      <c r="A30" s="134"/>
      <c r="B30" s="134" t="str">
        <f>IFERROR(VLOOKUP(D30,DB!A:K,11,0),"")</f>
        <v/>
      </c>
      <c r="C30" s="94"/>
      <c r="D30" s="92"/>
      <c r="E30" s="95"/>
      <c r="F30" s="96"/>
      <c r="G30" s="97">
        <f ca="1">IFERROR(NOW()-F30,"")</f>
        <v>45977.395187037037</v>
      </c>
      <c r="H30" s="96"/>
      <c r="I30" s="134" t="str">
        <f>IFERROR(VLOOKUP(D30,DB!A:F,6,0),"")</f>
        <v/>
      </c>
      <c r="J30" s="134" t="str">
        <f>IFERROR(VLOOKUP(D30,DB!A:G,7,0),"")</f>
        <v/>
      </c>
      <c r="K30" s="98"/>
      <c r="L30" s="92" t="str">
        <f>IFERROR(VLOOKUP(D30,DB!A:I,9,0),"")</f>
        <v/>
      </c>
    </row>
    <row r="31" spans="1:12" ht="15" customHeight="1">
      <c r="A31" s="134"/>
      <c r="B31" s="134" t="str">
        <f>IFERROR(VLOOKUP(D31,DB!A:K,11,0),"")</f>
        <v/>
      </c>
      <c r="C31" s="94"/>
      <c r="D31" s="92"/>
      <c r="E31" s="95"/>
      <c r="F31" s="96"/>
      <c r="G31" s="97">
        <f ca="1">IFERROR(NOW()-F31,"")</f>
        <v>45977.395187037037</v>
      </c>
      <c r="H31" s="96"/>
      <c r="I31" s="134" t="str">
        <f>IFERROR(VLOOKUP(D31,DB!A:F,6,0),"")</f>
        <v/>
      </c>
      <c r="J31" s="134" t="str">
        <f>IFERROR(VLOOKUP(D31,DB!A:G,7,0),"")</f>
        <v/>
      </c>
      <c r="K31" s="98"/>
      <c r="L31" s="92" t="str">
        <f>IFERROR(VLOOKUP(D31,DB!A:I,9,0),"")</f>
        <v/>
      </c>
    </row>
    <row r="32" spans="1:12" ht="15" customHeight="1">
      <c r="A32" s="134"/>
      <c r="B32" s="134" t="str">
        <f>IFERROR(VLOOKUP(D32,DB!A:K,11,0),"")</f>
        <v/>
      </c>
      <c r="C32" s="94"/>
      <c r="D32" s="92"/>
      <c r="E32" s="95"/>
      <c r="F32" s="96"/>
      <c r="G32" s="97">
        <f ca="1">IFERROR(NOW()-F32,"")</f>
        <v>45977.395187037037</v>
      </c>
      <c r="H32" s="96"/>
      <c r="I32" s="134" t="str">
        <f>IFERROR(VLOOKUP(D32,DB!A:F,6,0),"")</f>
        <v/>
      </c>
      <c r="J32" s="134" t="str">
        <f>IFERROR(VLOOKUP(D32,DB!A:G,7,0),"")</f>
        <v/>
      </c>
      <c r="K32" s="98"/>
      <c r="L32" s="92" t="str">
        <f>IFERROR(VLOOKUP(D32,DB!A:I,9,0),"")</f>
        <v/>
      </c>
    </row>
    <row r="33" spans="1:12" ht="15" customHeight="1">
      <c r="A33" s="134"/>
      <c r="B33" s="134" t="str">
        <f>IFERROR(VLOOKUP(D33,DB!A:K,11,0),"")</f>
        <v/>
      </c>
      <c r="C33" s="94"/>
      <c r="D33" s="92"/>
      <c r="E33" s="95"/>
      <c r="F33" s="96"/>
      <c r="G33" s="97">
        <f ca="1">IFERROR(NOW()-F33,"")</f>
        <v>45977.395187037037</v>
      </c>
      <c r="H33" s="96"/>
      <c r="I33" s="134" t="str">
        <f>IFERROR(VLOOKUP(D33,DB!A:F,6,0),"")</f>
        <v/>
      </c>
      <c r="J33" s="134" t="str">
        <f>IFERROR(VLOOKUP(D33,DB!A:G,7,0),"")</f>
        <v/>
      </c>
      <c r="K33" s="98"/>
      <c r="L33" s="92" t="str">
        <f>IFERROR(VLOOKUP(D33,DB!A:I,9,0),"")</f>
        <v/>
      </c>
    </row>
    <row r="34" spans="1:12" ht="15" customHeight="1">
      <c r="A34" s="134"/>
      <c r="B34" s="134" t="str">
        <f>IFERROR(VLOOKUP(D34,DB!A:K,11,0),"")</f>
        <v/>
      </c>
      <c r="C34" s="94"/>
      <c r="D34" s="92"/>
      <c r="E34" s="95"/>
      <c r="F34" s="96"/>
      <c r="G34" s="97">
        <f ca="1">IFERROR(NOW()-F34,"")</f>
        <v>45977.395187037037</v>
      </c>
      <c r="H34" s="96"/>
      <c r="I34" s="134" t="str">
        <f>IFERROR(VLOOKUP(D34,DB!A:F,6,0),"")</f>
        <v/>
      </c>
      <c r="J34" s="134" t="str">
        <f>IFERROR(VLOOKUP(D34,DB!A:G,7,0),"")</f>
        <v/>
      </c>
      <c r="K34" s="98"/>
      <c r="L34" s="92" t="str">
        <f>IFERROR(VLOOKUP(D34,DB!A:I,9,0),"")</f>
        <v/>
      </c>
    </row>
    <row r="35" spans="1:12" ht="15" customHeight="1">
      <c r="A35" s="134"/>
      <c r="B35" s="134" t="str">
        <f>IFERROR(VLOOKUP(D35,DB!A:K,11,0),"")</f>
        <v/>
      </c>
      <c r="C35" s="94"/>
      <c r="D35" s="92"/>
      <c r="E35" s="95"/>
      <c r="F35" s="96"/>
      <c r="G35" s="97">
        <f ca="1">IFERROR(NOW()-F35,"")</f>
        <v>45977.395187037037</v>
      </c>
      <c r="H35" s="96"/>
      <c r="I35" s="134" t="str">
        <f>IFERROR(VLOOKUP(D35,DB!A:F,6,0),"")</f>
        <v/>
      </c>
      <c r="J35" s="134" t="str">
        <f>IFERROR(VLOOKUP(D35,DB!A:G,7,0),"")</f>
        <v/>
      </c>
      <c r="K35" s="98"/>
      <c r="L35" s="92" t="str">
        <f>IFERROR(VLOOKUP(D35,DB!A:I,9,0),"")</f>
        <v/>
      </c>
    </row>
    <row r="36" spans="1:12" ht="15" customHeight="1">
      <c r="A36" s="134"/>
      <c r="B36" s="134" t="str">
        <f>IFERROR(VLOOKUP(D36,DB!A:K,11,0),"")</f>
        <v/>
      </c>
      <c r="C36" s="94"/>
      <c r="D36" s="92"/>
      <c r="E36" s="95"/>
      <c r="F36" s="96"/>
      <c r="G36" s="97">
        <f ca="1">IFERROR(NOW()-F36,"")</f>
        <v>45977.395187037037</v>
      </c>
      <c r="H36" s="96"/>
      <c r="I36" s="134" t="str">
        <f>IFERROR(VLOOKUP(D36,DB!A:F,6,0),"")</f>
        <v/>
      </c>
      <c r="J36" s="134" t="str">
        <f>IFERROR(VLOOKUP(D36,DB!A:G,7,0),"")</f>
        <v/>
      </c>
      <c r="K36" s="98"/>
      <c r="L36" s="92" t="str">
        <f>IFERROR(VLOOKUP(D36,DB!A:I,9,0),"")</f>
        <v/>
      </c>
    </row>
    <row r="37" spans="1:12" ht="15" customHeight="1">
      <c r="A37" s="134"/>
      <c r="B37" s="134" t="str">
        <f>IFERROR(VLOOKUP(D37,DB!A:K,11,0),"")</f>
        <v/>
      </c>
      <c r="C37" s="94"/>
      <c r="D37" s="92"/>
      <c r="E37" s="95"/>
      <c r="F37" s="96"/>
      <c r="G37" s="97">
        <f ca="1">IFERROR(NOW()-F37,"")</f>
        <v>45977.395187037037</v>
      </c>
      <c r="H37" s="96"/>
      <c r="I37" s="134" t="str">
        <f>IFERROR(VLOOKUP(D37,DB!A:F,6,0),"")</f>
        <v/>
      </c>
      <c r="J37" s="134" t="str">
        <f>IFERROR(VLOOKUP(D37,DB!A:G,7,0),"")</f>
        <v/>
      </c>
      <c r="K37" s="98"/>
      <c r="L37" s="92" t="str">
        <f>IFERROR(VLOOKUP(D37,DB!A:I,9,0),"")</f>
        <v/>
      </c>
    </row>
    <row r="38" spans="1:12" ht="15" customHeight="1">
      <c r="A38" s="134"/>
      <c r="B38" s="134" t="str">
        <f>IFERROR(VLOOKUP(D38,DB!A:K,11,0),"")</f>
        <v/>
      </c>
      <c r="C38" s="94"/>
      <c r="D38" s="92"/>
      <c r="E38" s="95"/>
      <c r="F38" s="96"/>
      <c r="G38" s="97">
        <f ca="1">IFERROR(NOW()-F38,"")</f>
        <v>45977.395187037037</v>
      </c>
      <c r="H38" s="96"/>
      <c r="I38" s="134" t="str">
        <f>IFERROR(VLOOKUP(D38,DB!A:F,6,0),"")</f>
        <v/>
      </c>
      <c r="J38" s="134" t="str">
        <f>IFERROR(VLOOKUP(D38,DB!A:G,7,0),"")</f>
        <v/>
      </c>
      <c r="K38" s="98"/>
      <c r="L38" s="92" t="str">
        <f>IFERROR(VLOOKUP(D38,DB!A:I,9,0),"")</f>
        <v/>
      </c>
    </row>
    <row r="39" spans="1:12" ht="15" customHeight="1">
      <c r="A39" s="134"/>
      <c r="B39" s="134" t="str">
        <f>IFERROR(VLOOKUP(D39,DB!A:K,11,0),"")</f>
        <v/>
      </c>
      <c r="C39" s="94"/>
      <c r="D39" s="92"/>
      <c r="E39" s="95"/>
      <c r="F39" s="96"/>
      <c r="G39" s="97">
        <f ca="1">IFERROR(NOW()-F39,"")</f>
        <v>45977.395187037037</v>
      </c>
      <c r="H39" s="96"/>
      <c r="I39" s="134" t="str">
        <f>IFERROR(VLOOKUP(D39,DB!A:F,6,0),"")</f>
        <v/>
      </c>
      <c r="J39" s="134" t="str">
        <f>IFERROR(VLOOKUP(D39,DB!A:G,7,0),"")</f>
        <v/>
      </c>
      <c r="K39" s="98"/>
      <c r="L39" s="92" t="str">
        <f>IFERROR(VLOOKUP(D39,DB!A:I,9,0),"")</f>
        <v/>
      </c>
    </row>
    <row r="40" spans="1:12" ht="15" customHeight="1">
      <c r="A40" s="134"/>
      <c r="B40" s="134" t="str">
        <f>IFERROR(VLOOKUP(D40,DB!A:K,11,0),"")</f>
        <v/>
      </c>
      <c r="C40" s="94"/>
      <c r="D40" s="92"/>
      <c r="E40" s="95"/>
      <c r="F40" s="96"/>
      <c r="G40" s="97">
        <f ca="1">IFERROR(NOW()-F40,"")</f>
        <v>45977.395187037037</v>
      </c>
      <c r="H40" s="96"/>
      <c r="I40" s="134" t="str">
        <f>IFERROR(VLOOKUP(D40,DB!A:F,6,0),"")</f>
        <v/>
      </c>
      <c r="J40" s="134" t="str">
        <f>IFERROR(VLOOKUP(D40,DB!A:G,7,0),"")</f>
        <v/>
      </c>
      <c r="K40" s="98"/>
      <c r="L40" s="92" t="str">
        <f>IFERROR(VLOOKUP(D40,DB!A:I,9,0),"")</f>
        <v/>
      </c>
    </row>
    <row r="41" spans="1:12" ht="15" customHeight="1">
      <c r="A41" s="134"/>
      <c r="B41" s="134" t="str">
        <f>IFERROR(VLOOKUP(D41,DB!A:K,11,0),"")</f>
        <v/>
      </c>
      <c r="C41" s="94"/>
      <c r="D41" s="92"/>
      <c r="E41" s="95"/>
      <c r="F41" s="96"/>
      <c r="G41" s="97">
        <f ca="1">IFERROR(NOW()-F41,"")</f>
        <v>45977.395187037037</v>
      </c>
      <c r="H41" s="96"/>
      <c r="I41" s="134" t="str">
        <f>IFERROR(VLOOKUP(D41,DB!A:F,6,0),"")</f>
        <v/>
      </c>
      <c r="J41" s="134" t="str">
        <f>IFERROR(VLOOKUP(D41,DB!A:G,7,0),"")</f>
        <v/>
      </c>
      <c r="K41" s="98"/>
      <c r="L41" s="92" t="str">
        <f>IFERROR(VLOOKUP(D41,DB!A:I,9,0),"")</f>
        <v/>
      </c>
    </row>
    <row r="42" spans="1:12" ht="15" customHeight="1">
      <c r="A42" s="134"/>
      <c r="B42" s="134" t="str">
        <f>IFERROR(VLOOKUP(D42,DB!A:K,11,0),"")</f>
        <v/>
      </c>
      <c r="C42" s="94"/>
      <c r="D42" s="92"/>
      <c r="E42" s="95"/>
      <c r="F42" s="96"/>
      <c r="G42" s="97">
        <f ca="1">IFERROR(NOW()-F42,"")</f>
        <v>45977.395187037037</v>
      </c>
      <c r="H42" s="96"/>
      <c r="I42" s="134" t="str">
        <f>IFERROR(VLOOKUP(D42,DB!A:F,6,0),"")</f>
        <v/>
      </c>
      <c r="J42" s="134" t="str">
        <f>IFERROR(VLOOKUP(D42,DB!A:G,7,0),"")</f>
        <v/>
      </c>
      <c r="K42" s="98"/>
      <c r="L42" s="92" t="str">
        <f>IFERROR(VLOOKUP(D42,DB!A:I,9,0),"")</f>
        <v/>
      </c>
    </row>
    <row r="43" spans="1:12" ht="15" customHeight="1">
      <c r="A43" s="134"/>
      <c r="B43" s="134" t="str">
        <f>IFERROR(VLOOKUP(D43,DB!A:K,11,0),"")</f>
        <v/>
      </c>
      <c r="C43" s="94"/>
      <c r="D43" s="92"/>
      <c r="E43" s="95"/>
      <c r="F43" s="96"/>
      <c r="G43" s="97">
        <f ca="1">IFERROR(NOW()-F43,"")</f>
        <v>45977.395187037037</v>
      </c>
      <c r="H43" s="96"/>
      <c r="I43" s="134" t="str">
        <f>IFERROR(VLOOKUP(D43,DB!A:F,6,0),"")</f>
        <v/>
      </c>
      <c r="J43" s="134" t="str">
        <f>IFERROR(VLOOKUP(D43,DB!A:G,7,0),"")</f>
        <v/>
      </c>
      <c r="K43" s="98"/>
      <c r="L43" s="92" t="str">
        <f>IFERROR(VLOOKUP(D43,DB!A:I,9,0),"")</f>
        <v/>
      </c>
    </row>
    <row r="44" spans="1:12" ht="15" customHeight="1">
      <c r="A44" s="134"/>
      <c r="B44" s="134" t="str">
        <f>IFERROR(VLOOKUP(D44,DB!A:K,11,0),"")</f>
        <v/>
      </c>
      <c r="C44" s="94"/>
      <c r="D44" s="92"/>
      <c r="E44" s="95"/>
      <c r="F44" s="96"/>
      <c r="G44" s="97">
        <f ca="1">IFERROR(NOW()-F44,"")</f>
        <v>45977.395187037037</v>
      </c>
      <c r="H44" s="96"/>
      <c r="I44" s="134" t="str">
        <f>IFERROR(VLOOKUP(D44,DB!A:F,6,0),"")</f>
        <v/>
      </c>
      <c r="J44" s="134" t="str">
        <f>IFERROR(VLOOKUP(D44,DB!A:G,7,0),"")</f>
        <v/>
      </c>
      <c r="K44" s="98"/>
      <c r="L44" s="92" t="str">
        <f>IFERROR(VLOOKUP(D44,DB!A:I,9,0),"")</f>
        <v/>
      </c>
    </row>
    <row r="45" spans="1:12" ht="15" customHeight="1">
      <c r="A45" s="134"/>
      <c r="B45" s="134" t="str">
        <f>IFERROR(VLOOKUP(D45,DB!A:K,11,0),"")</f>
        <v/>
      </c>
      <c r="C45" s="94"/>
      <c r="D45" s="92"/>
      <c r="E45" s="95"/>
      <c r="F45" s="96"/>
      <c r="G45" s="97">
        <f ca="1">IFERROR(NOW()-F45,"")</f>
        <v>45977.395187037037</v>
      </c>
      <c r="H45" s="96"/>
      <c r="I45" s="134" t="str">
        <f>IFERROR(VLOOKUP(D45,DB!A:F,6,0),"")</f>
        <v/>
      </c>
      <c r="J45" s="134" t="str">
        <f>IFERROR(VLOOKUP(D45,DB!A:G,7,0),"")</f>
        <v/>
      </c>
      <c r="K45" s="98"/>
      <c r="L45" s="92" t="str">
        <f>IFERROR(VLOOKUP(D45,DB!A:I,9,0),"")</f>
        <v/>
      </c>
    </row>
    <row r="46" spans="1:12" ht="15" customHeight="1">
      <c r="A46" s="134"/>
      <c r="B46" s="134" t="str">
        <f>IFERROR(VLOOKUP(D46,DB!A:K,11,0),"")</f>
        <v/>
      </c>
      <c r="C46" s="94"/>
      <c r="D46" s="92"/>
      <c r="E46" s="95"/>
      <c r="F46" s="96"/>
      <c r="G46" s="97">
        <f ca="1">IFERROR(NOW()-F46,"")</f>
        <v>45977.395187037037</v>
      </c>
      <c r="H46" s="96"/>
      <c r="I46" s="134" t="str">
        <f>IFERROR(VLOOKUP(D46,DB!A:F,6,0),"")</f>
        <v/>
      </c>
      <c r="J46" s="134" t="str">
        <f>IFERROR(VLOOKUP(D46,DB!A:G,7,0),"")</f>
        <v/>
      </c>
      <c r="K46" s="98"/>
      <c r="L46" s="92" t="str">
        <f>IFERROR(VLOOKUP(D46,DB!A:I,9,0),"")</f>
        <v/>
      </c>
    </row>
    <row r="47" spans="1:12" ht="15" customHeight="1">
      <c r="A47" s="134"/>
      <c r="B47" s="134" t="str">
        <f>IFERROR(VLOOKUP(D47,DB!A:K,11,0),"")</f>
        <v/>
      </c>
      <c r="C47" s="94"/>
      <c r="D47" s="92"/>
      <c r="E47" s="95"/>
      <c r="F47" s="96"/>
      <c r="G47" s="97">
        <f ca="1">IFERROR(NOW()-F47,"")</f>
        <v>45977.395187037037</v>
      </c>
      <c r="H47" s="96"/>
      <c r="I47" s="134" t="str">
        <f>IFERROR(VLOOKUP(D47,DB!A:F,6,0),"")</f>
        <v/>
      </c>
      <c r="J47" s="134" t="str">
        <f>IFERROR(VLOOKUP(D47,DB!A:G,7,0),"")</f>
        <v/>
      </c>
      <c r="K47" s="98"/>
      <c r="L47" s="92" t="str">
        <f>IFERROR(VLOOKUP(D47,DB!A:I,9,0),"")</f>
        <v/>
      </c>
    </row>
    <row r="48" spans="1:12" ht="15" customHeight="1">
      <c r="A48" s="134"/>
      <c r="B48" s="134" t="str">
        <f>IFERROR(VLOOKUP(D48,DB!A:K,11,0),"")</f>
        <v/>
      </c>
      <c r="C48" s="94"/>
      <c r="D48" s="92"/>
      <c r="E48" s="95"/>
      <c r="F48" s="96"/>
      <c r="G48" s="97">
        <f ca="1">IFERROR(NOW()-F48,"")</f>
        <v>45977.395187037037</v>
      </c>
      <c r="H48" s="96"/>
      <c r="I48" s="134" t="str">
        <f>IFERROR(VLOOKUP(D48,DB!A:F,6,0),"")</f>
        <v/>
      </c>
      <c r="J48" s="134" t="str">
        <f>IFERROR(VLOOKUP(D48,DB!A:G,7,0),"")</f>
        <v/>
      </c>
      <c r="K48" s="98"/>
      <c r="L48" s="92" t="str">
        <f>IFERROR(VLOOKUP(D48,DB!A:I,9,0),"")</f>
        <v/>
      </c>
    </row>
    <row r="49" spans="1:12" ht="15" customHeight="1">
      <c r="A49" s="134"/>
      <c r="B49" s="134" t="str">
        <f>IFERROR(VLOOKUP(D49,DB!A:K,11,0),"")</f>
        <v/>
      </c>
      <c r="C49" s="94"/>
      <c r="D49" s="92"/>
      <c r="E49" s="95"/>
      <c r="F49" s="96"/>
      <c r="G49" s="97">
        <f ca="1">IFERROR(NOW()-F49,"")</f>
        <v>45977.395187037037</v>
      </c>
      <c r="H49" s="96"/>
      <c r="I49" s="134" t="str">
        <f>IFERROR(VLOOKUP(D49,DB!A:F,6,0),"")</f>
        <v/>
      </c>
      <c r="J49" s="134" t="str">
        <f>IFERROR(VLOOKUP(D49,DB!A:G,7,0),"")</f>
        <v/>
      </c>
      <c r="K49" s="98"/>
      <c r="L49" s="92" t="str">
        <f>IFERROR(VLOOKUP(D49,DB!A:I,9,0),"")</f>
        <v/>
      </c>
    </row>
    <row r="50" spans="1:12" ht="15" customHeight="1">
      <c r="A50" s="134"/>
      <c r="B50" s="134" t="str">
        <f>IFERROR(VLOOKUP(D50,DB!A:K,11,0),"")</f>
        <v/>
      </c>
      <c r="C50" s="94"/>
      <c r="D50" s="92"/>
      <c r="E50" s="95"/>
      <c r="F50" s="96"/>
      <c r="G50" s="97">
        <f ca="1">IFERROR(NOW()-F50,"")</f>
        <v>45977.395187037037</v>
      </c>
      <c r="H50" s="96"/>
      <c r="I50" s="134" t="str">
        <f>IFERROR(VLOOKUP(D50,DB!A:F,6,0),"")</f>
        <v/>
      </c>
      <c r="J50" s="134" t="str">
        <f>IFERROR(VLOOKUP(D50,DB!A:G,7,0),"")</f>
        <v/>
      </c>
      <c r="K50" s="98"/>
      <c r="L50" s="92" t="str">
        <f>IFERROR(VLOOKUP(D50,DB!A:I,9,0),"")</f>
        <v/>
      </c>
    </row>
    <row r="51" spans="1:12" ht="15" customHeight="1">
      <c r="A51" s="134"/>
      <c r="B51" s="134" t="str">
        <f>IFERROR(VLOOKUP(D51,DB!A:K,11,0),"")</f>
        <v/>
      </c>
      <c r="C51" s="94"/>
      <c r="D51" s="92"/>
      <c r="E51" s="95"/>
      <c r="F51" s="96"/>
      <c r="G51" s="97">
        <f ca="1">IFERROR(NOW()-F51,"")</f>
        <v>45977.395187037037</v>
      </c>
      <c r="H51" s="96"/>
      <c r="I51" s="134" t="str">
        <f>IFERROR(VLOOKUP(D51,DB!A:F,6,0),"")</f>
        <v/>
      </c>
      <c r="J51" s="134" t="str">
        <f>IFERROR(VLOOKUP(D51,DB!A:G,7,0),"")</f>
        <v/>
      </c>
      <c r="K51" s="98"/>
      <c r="L51" s="92" t="str">
        <f>IFERROR(VLOOKUP(D51,DB!A:I,9,0),"")</f>
        <v/>
      </c>
    </row>
    <row r="52" spans="1:12" ht="15" customHeight="1">
      <c r="A52" s="134"/>
      <c r="B52" s="134" t="str">
        <f>IFERROR(VLOOKUP(D52,DB!A:K,11,0),"")</f>
        <v/>
      </c>
      <c r="C52" s="94"/>
      <c r="D52" s="92"/>
      <c r="E52" s="95"/>
      <c r="F52" s="96"/>
      <c r="G52" s="97">
        <f ca="1">IFERROR(NOW()-F52,"")</f>
        <v>45977.395187037037</v>
      </c>
      <c r="H52" s="96"/>
      <c r="I52" s="134" t="str">
        <f>IFERROR(VLOOKUP(D52,DB!A:F,6,0),"")</f>
        <v/>
      </c>
      <c r="J52" s="134" t="str">
        <f>IFERROR(VLOOKUP(D52,DB!A:G,7,0),"")</f>
        <v/>
      </c>
      <c r="K52" s="98"/>
      <c r="L52" s="92" t="str">
        <f>IFERROR(VLOOKUP(D52,DB!A:I,9,0),"")</f>
        <v/>
      </c>
    </row>
    <row r="53" spans="1:12" ht="15" customHeight="1">
      <c r="A53" s="134"/>
      <c r="B53" s="134" t="str">
        <f>IFERROR(VLOOKUP(D53,DB!A:K,11,0),"")</f>
        <v/>
      </c>
      <c r="C53" s="94"/>
      <c r="D53" s="92"/>
      <c r="E53" s="95"/>
      <c r="F53" s="96"/>
      <c r="G53" s="97">
        <f ca="1">IFERROR(NOW()-F53,"")</f>
        <v>45977.395187037037</v>
      </c>
      <c r="H53" s="96"/>
      <c r="I53" s="134" t="str">
        <f>IFERROR(VLOOKUP(D53,DB!A:F,6,0),"")</f>
        <v/>
      </c>
      <c r="J53" s="134" t="str">
        <f>IFERROR(VLOOKUP(D53,DB!A:G,7,0),"")</f>
        <v/>
      </c>
      <c r="K53" s="98"/>
      <c r="L53" s="92" t="str">
        <f>IFERROR(VLOOKUP(D53,DB!A:I,9,0),"")</f>
        <v/>
      </c>
    </row>
    <row r="54" spans="1:12" ht="15" customHeight="1">
      <c r="A54" s="134"/>
      <c r="B54" s="134" t="str">
        <f>IFERROR(VLOOKUP(D54,DB!A:K,11,0),"")</f>
        <v/>
      </c>
      <c r="C54" s="94"/>
      <c r="D54" s="92"/>
      <c r="E54" s="95"/>
      <c r="F54" s="96"/>
      <c r="G54" s="97">
        <f ca="1">IFERROR(NOW()-F54,"")</f>
        <v>45977.395187037037</v>
      </c>
      <c r="H54" s="96"/>
      <c r="I54" s="134" t="str">
        <f>IFERROR(VLOOKUP(D54,DB!A:F,6,0),"")</f>
        <v/>
      </c>
      <c r="J54" s="134" t="str">
        <f>IFERROR(VLOOKUP(D54,DB!A:G,7,0),"")</f>
        <v/>
      </c>
      <c r="K54" s="98"/>
      <c r="L54" s="92" t="str">
        <f>IFERROR(VLOOKUP(D54,DB!A:I,9,0),"")</f>
        <v/>
      </c>
    </row>
    <row r="55" spans="1:12" ht="15" customHeight="1">
      <c r="A55" s="134"/>
      <c r="B55" s="134" t="str">
        <f>IFERROR(VLOOKUP(D55,DB!A:K,11,0),"")</f>
        <v/>
      </c>
      <c r="C55" s="94"/>
      <c r="D55" s="92"/>
      <c r="E55" s="95"/>
      <c r="F55" s="96"/>
      <c r="G55" s="97">
        <f ca="1">IFERROR(NOW()-F55,"")</f>
        <v>45977.395187037037</v>
      </c>
      <c r="H55" s="96"/>
      <c r="I55" s="134" t="str">
        <f>IFERROR(VLOOKUP(D55,DB!A:F,6,0),"")</f>
        <v/>
      </c>
      <c r="J55" s="134" t="str">
        <f>IFERROR(VLOOKUP(D55,DB!A:G,7,0),"")</f>
        <v/>
      </c>
      <c r="K55" s="98"/>
      <c r="L55" s="92" t="str">
        <f>IFERROR(VLOOKUP(D55,DB!A:I,9,0),"")</f>
        <v/>
      </c>
    </row>
    <row r="56" spans="1:12" ht="15" customHeight="1">
      <c r="A56" s="134"/>
      <c r="B56" s="134" t="str">
        <f>IFERROR(VLOOKUP(D56,DB!A:K,11,0),"")</f>
        <v/>
      </c>
      <c r="C56" s="94"/>
      <c r="D56" s="92"/>
      <c r="E56" s="95"/>
      <c r="F56" s="96"/>
      <c r="G56" s="97">
        <f ca="1">IFERROR(NOW()-F56,"")</f>
        <v>45977.395187037037</v>
      </c>
      <c r="H56" s="96"/>
      <c r="I56" s="134" t="str">
        <f>IFERROR(VLOOKUP(D56,DB!A:F,6,0),"")</f>
        <v/>
      </c>
      <c r="J56" s="134" t="str">
        <f>IFERROR(VLOOKUP(D56,DB!A:G,7,0),"")</f>
        <v/>
      </c>
      <c r="K56" s="98"/>
      <c r="L56" s="92" t="str">
        <f>IFERROR(VLOOKUP(D56,DB!A:I,9,0),"")</f>
        <v/>
      </c>
    </row>
    <row r="57" spans="1:12" ht="15" customHeight="1">
      <c r="A57" s="134"/>
      <c r="B57" s="134" t="str">
        <f>IFERROR(VLOOKUP(D57,DB!A:K,11,0),"")</f>
        <v/>
      </c>
      <c r="C57" s="94"/>
      <c r="D57" s="92"/>
      <c r="E57" s="95"/>
      <c r="F57" s="96"/>
      <c r="G57" s="97">
        <f ca="1">IFERROR(NOW()-F57,"")</f>
        <v>45977.395187037037</v>
      </c>
      <c r="H57" s="96"/>
      <c r="I57" s="134" t="str">
        <f>IFERROR(VLOOKUP(D57,DB!A:F,6,0),"")</f>
        <v/>
      </c>
      <c r="J57" s="134" t="str">
        <f>IFERROR(VLOOKUP(D57,DB!A:G,7,0),"")</f>
        <v/>
      </c>
      <c r="K57" s="98"/>
      <c r="L57" s="92" t="str">
        <f>IFERROR(VLOOKUP(D57,DB!A:I,9,0),"")</f>
        <v/>
      </c>
    </row>
    <row r="58" spans="1:12" ht="15" customHeight="1">
      <c r="A58" s="134"/>
      <c r="B58" s="134" t="str">
        <f>IFERROR(VLOOKUP(D58,DB!A:K,11,0),"")</f>
        <v/>
      </c>
      <c r="C58" s="94"/>
      <c r="D58" s="92"/>
      <c r="E58" s="95"/>
      <c r="F58" s="96"/>
      <c r="G58" s="97">
        <f ca="1">IFERROR(NOW()-F58,"")</f>
        <v>45977.395187037037</v>
      </c>
      <c r="H58" s="96"/>
      <c r="I58" s="134" t="str">
        <f>IFERROR(VLOOKUP(D58,DB!A:F,6,0),"")</f>
        <v/>
      </c>
      <c r="J58" s="134" t="str">
        <f>IFERROR(VLOOKUP(D58,DB!A:G,7,0),"")</f>
        <v/>
      </c>
      <c r="K58" s="98"/>
      <c r="L58" s="92" t="str">
        <f>IFERROR(VLOOKUP(D58,DB!A:I,9,0),"")</f>
        <v/>
      </c>
    </row>
    <row r="59" spans="1:12" ht="15" customHeight="1">
      <c r="A59" s="134"/>
      <c r="B59" s="134" t="str">
        <f>IFERROR(VLOOKUP(D59,DB!A:K,11,0),"")</f>
        <v/>
      </c>
      <c r="C59" s="94"/>
      <c r="D59" s="92"/>
      <c r="E59" s="95"/>
      <c r="F59" s="96"/>
      <c r="G59" s="97">
        <f ca="1">IFERROR(NOW()-F59,"")</f>
        <v>45977.395187037037</v>
      </c>
      <c r="H59" s="96"/>
      <c r="I59" s="134" t="str">
        <f>IFERROR(VLOOKUP(D59,DB!A:F,6,0),"")</f>
        <v/>
      </c>
      <c r="J59" s="134" t="str">
        <f>IFERROR(VLOOKUP(D59,DB!A:G,7,0),"")</f>
        <v/>
      </c>
      <c r="K59" s="98"/>
      <c r="L59" s="92" t="str">
        <f>IFERROR(VLOOKUP(D59,DB!A:I,9,0),"")</f>
        <v/>
      </c>
    </row>
    <row r="60" spans="1:12" ht="15" customHeight="1">
      <c r="A60" s="134"/>
      <c r="B60" s="134" t="str">
        <f>IFERROR(VLOOKUP(D60,DB!A:K,11,0),"")</f>
        <v/>
      </c>
      <c r="C60" s="94"/>
      <c r="D60" s="92"/>
      <c r="E60" s="95"/>
      <c r="F60" s="96"/>
      <c r="G60" s="97">
        <f ca="1">IFERROR(NOW()-F60,"")</f>
        <v>45977.395187037037</v>
      </c>
      <c r="H60" s="96"/>
      <c r="I60" s="134" t="str">
        <f>IFERROR(VLOOKUP(D60,DB!A:F,6,0),"")</f>
        <v/>
      </c>
      <c r="J60" s="134" t="str">
        <f>IFERROR(VLOOKUP(D60,DB!A:G,7,0),"")</f>
        <v/>
      </c>
      <c r="K60" s="98"/>
      <c r="L60" s="92" t="str">
        <f>IFERROR(VLOOKUP(D60,DB!A:I,9,0),"")</f>
        <v/>
      </c>
    </row>
    <row r="61" spans="1:12" ht="15" customHeight="1">
      <c r="A61" s="134"/>
      <c r="B61" s="134" t="str">
        <f>IFERROR(VLOOKUP(D61,DB!A:K,11,0),"")</f>
        <v/>
      </c>
      <c r="C61" s="94"/>
      <c r="D61" s="92"/>
      <c r="E61" s="95"/>
      <c r="F61" s="96"/>
      <c r="G61" s="97">
        <f ca="1">IFERROR(NOW()-F61,"")</f>
        <v>45977.395187037037</v>
      </c>
      <c r="H61" s="96"/>
      <c r="I61" s="134" t="str">
        <f>IFERROR(VLOOKUP(D61,DB!A:F,6,0),"")</f>
        <v/>
      </c>
      <c r="J61" s="134" t="str">
        <f>IFERROR(VLOOKUP(D61,DB!A:G,7,0),"")</f>
        <v/>
      </c>
      <c r="K61" s="98"/>
      <c r="L61" s="92" t="str">
        <f>IFERROR(VLOOKUP(D61,DB!A:I,9,0),"")</f>
        <v/>
      </c>
    </row>
    <row r="62" spans="1:12" ht="15" customHeight="1">
      <c r="A62" s="134"/>
      <c r="B62" s="134" t="str">
        <f>IFERROR(VLOOKUP(D62,DB!A:K,11,0),"")</f>
        <v/>
      </c>
      <c r="C62" s="94"/>
      <c r="D62" s="92"/>
      <c r="E62" s="95"/>
      <c r="F62" s="96"/>
      <c r="G62" s="97">
        <f ca="1">IFERROR(NOW()-F62,"")</f>
        <v>45977.395187037037</v>
      </c>
      <c r="H62" s="96"/>
      <c r="I62" s="134" t="str">
        <f>IFERROR(VLOOKUP(D62,DB!A:F,6,0),"")</f>
        <v/>
      </c>
      <c r="J62" s="134" t="str">
        <f>IFERROR(VLOOKUP(D62,DB!A:G,7,0),"")</f>
        <v/>
      </c>
      <c r="K62" s="98"/>
      <c r="L62" s="92" t="str">
        <f>IFERROR(VLOOKUP(D62,DB!A:I,9,0),"")</f>
        <v/>
      </c>
    </row>
    <row r="63" spans="1:12" ht="15" customHeight="1">
      <c r="A63" s="134"/>
      <c r="B63" s="134" t="str">
        <f>IFERROR(VLOOKUP(D63,DB!A:K,11,0),"")</f>
        <v/>
      </c>
      <c r="C63" s="94"/>
      <c r="D63" s="92"/>
      <c r="E63" s="95"/>
      <c r="F63" s="96"/>
      <c r="G63" s="97">
        <f ca="1">IFERROR(NOW()-F63,"")</f>
        <v>45977.395187037037</v>
      </c>
      <c r="H63" s="96"/>
      <c r="I63" s="134" t="str">
        <f>IFERROR(VLOOKUP(D63,DB!A:F,6,0),"")</f>
        <v/>
      </c>
      <c r="J63" s="134" t="str">
        <f>IFERROR(VLOOKUP(D63,DB!A:G,7,0),"")</f>
        <v/>
      </c>
      <c r="K63" s="98"/>
      <c r="L63" s="92" t="str">
        <f>IFERROR(VLOOKUP(D63,DB!A:I,9,0),"")</f>
        <v/>
      </c>
    </row>
    <row r="64" spans="1:12" ht="15" customHeight="1">
      <c r="A64" s="134"/>
      <c r="B64" s="134" t="str">
        <f>IFERROR(VLOOKUP(D64,DB!A:K,11,0),"")</f>
        <v/>
      </c>
      <c r="C64" s="94"/>
      <c r="D64" s="92"/>
      <c r="E64" s="95"/>
      <c r="F64" s="96"/>
      <c r="G64" s="97">
        <f ca="1">IFERROR(NOW()-F64,"")</f>
        <v>45977.395187037037</v>
      </c>
      <c r="H64" s="96"/>
      <c r="I64" s="134" t="str">
        <f>IFERROR(VLOOKUP(D64,DB!A:F,6,0),"")</f>
        <v/>
      </c>
      <c r="J64" s="134" t="str">
        <f>IFERROR(VLOOKUP(D64,DB!A:G,7,0),"")</f>
        <v/>
      </c>
      <c r="K64" s="98"/>
      <c r="L64" s="92" t="str">
        <f>IFERROR(VLOOKUP(D64,DB!A:I,9,0),"")</f>
        <v/>
      </c>
    </row>
    <row r="65" spans="1:12" ht="15" customHeight="1">
      <c r="A65" s="134"/>
      <c r="B65" s="134" t="str">
        <f>IFERROR(VLOOKUP(D65,DB!A:K,11,0),"")</f>
        <v/>
      </c>
      <c r="C65" s="94"/>
      <c r="D65" s="92"/>
      <c r="E65" s="95"/>
      <c r="F65" s="96"/>
      <c r="G65" s="97">
        <f ca="1">IFERROR(NOW()-F65,"")</f>
        <v>45977.395187037037</v>
      </c>
      <c r="H65" s="96"/>
      <c r="I65" s="134" t="str">
        <f>IFERROR(VLOOKUP(D65,DB!A:F,6,0),"")</f>
        <v/>
      </c>
      <c r="J65" s="134" t="str">
        <f>IFERROR(VLOOKUP(D65,DB!A:G,7,0),"")</f>
        <v/>
      </c>
      <c r="K65" s="98"/>
      <c r="L65" s="92" t="str">
        <f>IFERROR(VLOOKUP(D65,DB!A:I,9,0),"")</f>
        <v/>
      </c>
    </row>
    <row r="66" spans="1:12" ht="15" customHeight="1">
      <c r="A66" s="134"/>
      <c r="B66" s="134" t="str">
        <f>IFERROR(VLOOKUP(D66,DB!A:K,11,0),"")</f>
        <v/>
      </c>
      <c r="C66" s="94"/>
      <c r="D66" s="92"/>
      <c r="E66" s="95"/>
      <c r="F66" s="96"/>
      <c r="G66" s="97">
        <f ca="1">IFERROR(NOW()-F66,"")</f>
        <v>45977.395187037037</v>
      </c>
      <c r="H66" s="96"/>
      <c r="I66" s="134" t="str">
        <f>IFERROR(VLOOKUP(D66,DB!A:F,6,0),"")</f>
        <v/>
      </c>
      <c r="J66" s="134" t="str">
        <f>IFERROR(VLOOKUP(D66,DB!A:G,7,0),"")</f>
        <v/>
      </c>
      <c r="K66" s="98"/>
      <c r="L66" s="92" t="str">
        <f>IFERROR(VLOOKUP(D66,DB!A:I,9,0),"")</f>
        <v/>
      </c>
    </row>
    <row r="67" spans="1:12" ht="15" customHeight="1">
      <c r="A67" s="134"/>
      <c r="B67" s="134" t="str">
        <f>IFERROR(VLOOKUP(D67,DB!A:K,11,0),"")</f>
        <v/>
      </c>
      <c r="C67" s="94"/>
      <c r="D67" s="92"/>
      <c r="E67" s="95"/>
      <c r="F67" s="96"/>
      <c r="G67" s="97">
        <f ca="1">IFERROR(NOW()-F67,"")</f>
        <v>45977.395187037037</v>
      </c>
      <c r="H67" s="96"/>
      <c r="I67" s="134" t="str">
        <f>IFERROR(VLOOKUP(D67,DB!A:F,6,0),"")</f>
        <v/>
      </c>
      <c r="J67" s="134" t="str">
        <f>IFERROR(VLOOKUP(D67,DB!A:G,7,0),"")</f>
        <v/>
      </c>
      <c r="K67" s="98"/>
      <c r="L67" s="92" t="str">
        <f>IFERROR(VLOOKUP(D67,DB!A:I,9,0),"")</f>
        <v/>
      </c>
    </row>
    <row r="68" spans="1:12" ht="15" customHeight="1">
      <c r="A68" s="134"/>
      <c r="B68" s="134" t="str">
        <f>IFERROR(VLOOKUP(D68,DB!A:K,11,0),"")</f>
        <v/>
      </c>
      <c r="C68" s="94"/>
      <c r="D68" s="92"/>
      <c r="E68" s="95"/>
      <c r="F68" s="96"/>
      <c r="G68" s="97">
        <f ca="1">IFERROR(NOW()-F68,"")</f>
        <v>45977.395187037037</v>
      </c>
      <c r="H68" s="96"/>
      <c r="I68" s="134" t="str">
        <f>IFERROR(VLOOKUP(D68,DB!A:F,6,0),"")</f>
        <v/>
      </c>
      <c r="J68" s="134" t="str">
        <f>IFERROR(VLOOKUP(D68,DB!A:G,7,0),"")</f>
        <v/>
      </c>
      <c r="K68" s="98"/>
      <c r="L68" s="92" t="str">
        <f>IFERROR(VLOOKUP(D68,DB!A:I,9,0),"")</f>
        <v/>
      </c>
    </row>
    <row r="69" spans="1:12" ht="15" customHeight="1">
      <c r="A69" s="134"/>
      <c r="B69" s="134" t="str">
        <f>IFERROR(VLOOKUP(D69,DB!A:K,11,0),"")</f>
        <v/>
      </c>
      <c r="C69" s="94"/>
      <c r="D69" s="92"/>
      <c r="E69" s="95"/>
      <c r="F69" s="96"/>
      <c r="G69" s="97">
        <f ca="1">IFERROR(NOW()-F69,"")</f>
        <v>45977.395187037037</v>
      </c>
      <c r="H69" s="96"/>
      <c r="I69" s="134" t="str">
        <f>IFERROR(VLOOKUP(D69,DB!A:F,6,0),"")</f>
        <v/>
      </c>
      <c r="J69" s="134" t="str">
        <f>IFERROR(VLOOKUP(D69,DB!A:G,7,0),"")</f>
        <v/>
      </c>
      <c r="K69" s="98"/>
      <c r="L69" s="92" t="str">
        <f>IFERROR(VLOOKUP(D69,DB!A:I,9,0),"")</f>
        <v/>
      </c>
    </row>
    <row r="70" spans="1:12" ht="15" customHeight="1">
      <c r="A70" s="134"/>
      <c r="B70" s="134" t="str">
        <f>IFERROR(VLOOKUP(D70,DB!A:K,11,0),"")</f>
        <v/>
      </c>
      <c r="C70" s="94"/>
      <c r="D70" s="92"/>
      <c r="E70" s="95"/>
      <c r="F70" s="96"/>
      <c r="G70" s="97">
        <f ca="1">IFERROR(NOW()-F70,"")</f>
        <v>45977.395187037037</v>
      </c>
      <c r="H70" s="96"/>
      <c r="I70" s="134" t="str">
        <f>IFERROR(VLOOKUP(D70,DB!A:F,6,0),"")</f>
        <v/>
      </c>
      <c r="J70" s="134" t="str">
        <f>IFERROR(VLOOKUP(D70,DB!A:G,7,0),"")</f>
        <v/>
      </c>
      <c r="K70" s="98"/>
      <c r="L70" s="92" t="str">
        <f>IFERROR(VLOOKUP(D70,DB!A:I,9,0),"")</f>
        <v/>
      </c>
    </row>
    <row r="71" spans="1:12" ht="15" customHeight="1">
      <c r="A71" s="134"/>
      <c r="B71" s="134" t="str">
        <f>IFERROR(VLOOKUP(D71,DB!A:K,11,0),"")</f>
        <v/>
      </c>
      <c r="C71" s="94"/>
      <c r="D71" s="92"/>
      <c r="E71" s="95"/>
      <c r="F71" s="96"/>
      <c r="G71" s="97">
        <f ca="1">IFERROR(NOW()-F71,"")</f>
        <v>45977.395187037037</v>
      </c>
      <c r="H71" s="96"/>
      <c r="I71" s="134" t="str">
        <f>IFERROR(VLOOKUP(D71,DB!A:F,6,0),"")</f>
        <v/>
      </c>
      <c r="J71" s="134" t="str">
        <f>IFERROR(VLOOKUP(D71,DB!A:G,7,0),"")</f>
        <v/>
      </c>
      <c r="K71" s="98"/>
      <c r="L71" s="92" t="str">
        <f>IFERROR(VLOOKUP(D71,DB!A:I,9,0),"")</f>
        <v/>
      </c>
    </row>
    <row r="72" spans="1:12" ht="15" customHeight="1">
      <c r="A72" s="134"/>
      <c r="B72" s="134" t="str">
        <f>IFERROR(VLOOKUP(D72,DB!A:K,11,0),"")</f>
        <v/>
      </c>
      <c r="C72" s="94"/>
      <c r="D72" s="92"/>
      <c r="E72" s="95"/>
      <c r="F72" s="96"/>
      <c r="G72" s="97">
        <f ca="1">IFERROR(NOW()-F72,"")</f>
        <v>45977.395187037037</v>
      </c>
      <c r="H72" s="96"/>
      <c r="I72" s="134" t="str">
        <f>IFERROR(VLOOKUP(D72,DB!A:F,6,0),"")</f>
        <v/>
      </c>
      <c r="J72" s="134" t="str">
        <f>IFERROR(VLOOKUP(D72,DB!A:G,7,0),"")</f>
        <v/>
      </c>
      <c r="K72" s="98"/>
      <c r="L72" s="92" t="str">
        <f>IFERROR(VLOOKUP(D72,DB!A:I,9,0),"")</f>
        <v/>
      </c>
    </row>
    <row r="73" spans="1:12" ht="15" customHeight="1">
      <c r="A73" s="134"/>
      <c r="B73" s="134" t="str">
        <f>IFERROR(VLOOKUP(D73,DB!A:K,11,0),"")</f>
        <v/>
      </c>
      <c r="C73" s="94"/>
      <c r="D73" s="92"/>
      <c r="E73" s="95"/>
      <c r="F73" s="96"/>
      <c r="G73" s="97">
        <f ca="1">IFERROR(NOW()-F73,"")</f>
        <v>45977.395187037037</v>
      </c>
      <c r="H73" s="96"/>
      <c r="I73" s="134" t="str">
        <f>IFERROR(VLOOKUP(D73,DB!A:F,6,0),"")</f>
        <v/>
      </c>
      <c r="J73" s="134" t="str">
        <f>IFERROR(VLOOKUP(D73,DB!A:G,7,0),"")</f>
        <v/>
      </c>
      <c r="K73" s="98"/>
      <c r="L73" s="92" t="str">
        <f>IFERROR(VLOOKUP(D73,DB!A:I,9,0),"")</f>
        <v/>
      </c>
    </row>
    <row r="74" spans="1:12" ht="15" customHeight="1">
      <c r="A74" s="134"/>
      <c r="B74" s="134" t="str">
        <f>IFERROR(VLOOKUP(D74,DB!A:K,11,0),"")</f>
        <v/>
      </c>
      <c r="C74" s="94"/>
      <c r="D74" s="92"/>
      <c r="E74" s="95"/>
      <c r="F74" s="96"/>
      <c r="G74" s="97">
        <f ca="1">IFERROR(NOW()-F74,"")</f>
        <v>45977.395187037037</v>
      </c>
      <c r="H74" s="96"/>
      <c r="I74" s="134" t="str">
        <f>IFERROR(VLOOKUP(D74,DB!A:F,6,0),"")</f>
        <v/>
      </c>
      <c r="J74" s="134" t="str">
        <f>IFERROR(VLOOKUP(D74,DB!A:G,7,0),"")</f>
        <v/>
      </c>
      <c r="K74" s="98"/>
      <c r="L74" s="92" t="str">
        <f>IFERROR(VLOOKUP(D74,DB!A:I,9,0),"")</f>
        <v/>
      </c>
    </row>
    <row r="75" spans="1:12" ht="15" customHeight="1">
      <c r="A75" s="134"/>
      <c r="B75" s="134" t="str">
        <f>IFERROR(VLOOKUP(D75,DB!A:K,11,0),"")</f>
        <v/>
      </c>
      <c r="C75" s="94"/>
      <c r="D75" s="92"/>
      <c r="E75" s="95"/>
      <c r="F75" s="96"/>
      <c r="G75" s="97">
        <f ca="1">IFERROR(NOW()-F75,"")</f>
        <v>45977.395187037037</v>
      </c>
      <c r="H75" s="96"/>
      <c r="I75" s="134" t="str">
        <f>IFERROR(VLOOKUP(D75,DB!A:F,6,0),"")</f>
        <v/>
      </c>
      <c r="J75" s="134" t="str">
        <f>IFERROR(VLOOKUP(D75,DB!A:G,7,0),"")</f>
        <v/>
      </c>
      <c r="K75" s="98"/>
      <c r="L75" s="92" t="str">
        <f>IFERROR(VLOOKUP(D75,DB!A:I,9,0),"")</f>
        <v/>
      </c>
    </row>
    <row r="76" spans="1:12" ht="15" customHeight="1">
      <c r="A76" s="134"/>
      <c r="B76" s="134" t="str">
        <f>IFERROR(VLOOKUP(D76,DB!A:K,11,0),"")</f>
        <v/>
      </c>
      <c r="C76" s="94"/>
      <c r="D76" s="92"/>
      <c r="E76" s="95"/>
      <c r="F76" s="96"/>
      <c r="G76" s="97">
        <f ca="1">IFERROR(NOW()-F76,"")</f>
        <v>45977.395187037037</v>
      </c>
      <c r="H76" s="96"/>
      <c r="I76" s="134" t="str">
        <f>IFERROR(VLOOKUP(D76,DB!A:F,6,0),"")</f>
        <v/>
      </c>
      <c r="J76" s="134" t="str">
        <f>IFERROR(VLOOKUP(D76,DB!A:G,7,0),"")</f>
        <v/>
      </c>
      <c r="K76" s="98"/>
      <c r="L76" s="92" t="str">
        <f>IFERROR(VLOOKUP(D76,DB!A:I,9,0),"")</f>
        <v/>
      </c>
    </row>
    <row r="77" spans="1:12" ht="15" customHeight="1">
      <c r="A77" s="134"/>
      <c r="B77" s="134" t="str">
        <f>IFERROR(VLOOKUP(D77,DB!A:K,11,0),"")</f>
        <v/>
      </c>
      <c r="C77" s="94"/>
      <c r="D77" s="92"/>
      <c r="E77" s="95"/>
      <c r="F77" s="96"/>
      <c r="G77" s="97">
        <f ca="1">IFERROR(NOW()-F77,"")</f>
        <v>45977.395187037037</v>
      </c>
      <c r="H77" s="96"/>
      <c r="I77" s="134" t="str">
        <f>IFERROR(VLOOKUP(D77,DB!A:F,6,0),"")</f>
        <v/>
      </c>
      <c r="J77" s="134" t="str">
        <f>IFERROR(VLOOKUP(D77,DB!A:G,7,0),"")</f>
        <v/>
      </c>
      <c r="K77" s="98"/>
      <c r="L77" s="92" t="str">
        <f>IFERROR(VLOOKUP(D77,DB!A:I,9,0),"")</f>
        <v/>
      </c>
    </row>
    <row r="78" spans="1:12" ht="15" customHeight="1">
      <c r="A78" s="134"/>
      <c r="B78" s="134" t="str">
        <f>IFERROR(VLOOKUP(D78,DB!A:K,11,0),"")</f>
        <v/>
      </c>
      <c r="C78" s="94"/>
      <c r="D78" s="92"/>
      <c r="E78" s="95"/>
      <c r="F78" s="96"/>
      <c r="G78" s="97">
        <f ca="1">IFERROR(NOW()-F78,"")</f>
        <v>45977.395187037037</v>
      </c>
      <c r="H78" s="96"/>
      <c r="I78" s="134" t="str">
        <f>IFERROR(VLOOKUP(D78,DB!A:F,6,0),"")</f>
        <v/>
      </c>
      <c r="J78" s="134"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3"/>
    </row>
    <row r="2" spans="1:13">
      <c r="A2" s="37" t="s">
        <v>39129</v>
      </c>
      <c r="B2" s="37" t="str">
        <f>IFERROR(VLOOKUP(D2,DB!A:K,11,0),"")</f>
        <v>R5</v>
      </c>
      <c r="C2" s="37">
        <v>3</v>
      </c>
      <c r="D2" s="107" t="s">
        <v>36011</v>
      </c>
      <c r="E2" s="37" t="s">
        <v>39021</v>
      </c>
      <c r="F2" s="38">
        <v>45891.832060185188</v>
      </c>
      <c r="G2" s="116">
        <f ca="1">IFERROR(NOW()-F2,"")</f>
        <v>85.56312685184821</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39024</v>
      </c>
      <c r="F3" s="38">
        <v>45926.188877314817</v>
      </c>
      <c r="G3" s="116">
        <f t="shared" ref="G3" ca="1" si="0">IFERROR(NOW()-F3,"")</f>
        <v>51.206309722219885</v>
      </c>
      <c r="H3" s="38">
        <v>45926.158159722225</v>
      </c>
      <c r="I3" s="37" t="str">
        <f>IFERROR(VLOOKUP(D3,DB!A:F,6,0),"")</f>
        <v>SCECO</v>
      </c>
      <c r="J3" s="37" t="str">
        <f>IFERROR(VLOOKUP(D3,DB!A:G,7,0),"")</f>
        <v>Good</v>
      </c>
      <c r="K3" s="37" t="s">
        <v>39132</v>
      </c>
      <c r="L3" s="37" t="str">
        <f>IFERROR(VLOOKUP(D3,DB!A:I,9,0),"")</f>
        <v>Latis</v>
      </c>
      <c r="M3" s="106"/>
    </row>
    <row r="4" spans="1:13" ht="48" customHeight="1">
      <c r="A4" s="123" t="s">
        <v>39133</v>
      </c>
      <c r="B4" s="123" t="str">
        <f>IFERROR(VLOOKUP(D4,DB!A:K,11,0),"")</f>
        <v>R5</v>
      </c>
      <c r="C4" s="123">
        <v>1</v>
      </c>
      <c r="D4" s="123" t="s">
        <v>34758</v>
      </c>
      <c r="E4" s="123" t="s">
        <v>39024</v>
      </c>
      <c r="F4" s="124">
        <v>45948.661111111112</v>
      </c>
      <c r="G4" s="125">
        <f t="shared" ref="G4" ca="1" si="1">IFERROR(NOW()-F4,"")</f>
        <v>28.734075925924117</v>
      </c>
      <c r="H4" s="124">
        <v>45948.661111111112</v>
      </c>
      <c r="I4" s="123" t="str">
        <f>IFERROR(VLOOKUP(D4,DB!A:F,6,0),"")</f>
        <v>SCECO</v>
      </c>
      <c r="J4" s="123" t="str">
        <f>IFERROR(VLOOKUP(D4,DB!A:G,7,0),"")</f>
        <v>Dead</v>
      </c>
      <c r="K4" s="123" t="s">
        <v>39134</v>
      </c>
      <c r="L4" s="123" t="str">
        <f>IFERROR(VLOOKUP(D4,DB!A:I,9,0),"")</f>
        <v>Latis</v>
      </c>
    </row>
    <row r="5" spans="1:13" ht="30.75">
      <c r="A5" s="123" t="s">
        <v>39135</v>
      </c>
      <c r="B5" s="123" t="s">
        <v>5443</v>
      </c>
      <c r="C5" s="123">
        <v>1</v>
      </c>
      <c r="D5" s="123" t="s">
        <v>32330</v>
      </c>
      <c r="E5" s="123" t="s">
        <v>39021</v>
      </c>
      <c r="F5" s="124">
        <v>45968.848599537036</v>
      </c>
      <c r="G5" s="125">
        <f t="shared" ref="G5:G25" ca="1" si="2">IFERROR(NOW()-F5,"")</f>
        <v>8.5465875000008964</v>
      </c>
      <c r="H5" s="124">
        <v>45968.827465277776</v>
      </c>
      <c r="I5" s="123" t="s">
        <v>22</v>
      </c>
      <c r="J5" s="123" t="s">
        <v>65</v>
      </c>
      <c r="K5" s="123" t="s">
        <v>39136</v>
      </c>
      <c r="L5" s="123" t="s">
        <v>8145</v>
      </c>
    </row>
    <row r="6" spans="1:13">
      <c r="A6" s="123" t="s">
        <v>39137</v>
      </c>
      <c r="B6" s="123" t="str">
        <f>IFERROR(VLOOKUP(D6,DB!A:K,11,0),"")</f>
        <v>R5</v>
      </c>
      <c r="C6" s="123">
        <v>1</v>
      </c>
      <c r="D6" s="123" t="s">
        <v>33027</v>
      </c>
      <c r="E6" s="123" t="s">
        <v>39021</v>
      </c>
      <c r="F6" s="156">
        <v>45977.009479166663</v>
      </c>
      <c r="G6" s="125">
        <f t="shared" ca="1" si="2"/>
        <v>0.38570787037315313</v>
      </c>
      <c r="H6" s="156">
        <v>45976.947858796295</v>
      </c>
      <c r="I6" s="123" t="str">
        <f>IFERROR(VLOOKUP(D6,DB!A:F,6,0),"")</f>
        <v>SCECO</v>
      </c>
      <c r="J6" s="123" t="str">
        <f>IFERROR(VLOOKUP(D6,DB!A:G,7,0),"")</f>
        <v>No BB Design</v>
      </c>
      <c r="K6" s="123" t="s">
        <v>39138</v>
      </c>
      <c r="L6" s="123" t="str">
        <f>IFERROR(VLOOKUP(D6,DB!A:I,9,0),"")</f>
        <v>Latis</v>
      </c>
    </row>
    <row r="7" spans="1:13">
      <c r="A7" s="123" t="s">
        <v>39139</v>
      </c>
      <c r="B7" s="123" t="str">
        <f>IFERROR(VLOOKUP(D7,DB!A:K,11,0),"")</f>
        <v>R5</v>
      </c>
      <c r="C7" s="123">
        <v>1</v>
      </c>
      <c r="D7" s="123" t="s">
        <v>32967</v>
      </c>
      <c r="E7" s="123" t="s">
        <v>39021</v>
      </c>
      <c r="F7" s="156">
        <v>45977.38858796296</v>
      </c>
      <c r="G7" s="125">
        <f t="shared" ca="1" si="2"/>
        <v>6.5990740768029355E-3</v>
      </c>
      <c r="H7" s="156">
        <v>45977.37599537037</v>
      </c>
      <c r="I7" s="123" t="str">
        <f>IFERROR(VLOOKUP(D7,DB!A:F,6,0),"")</f>
        <v>Generator-SG</v>
      </c>
      <c r="J7" s="123" t="str">
        <f>IFERROR(VLOOKUP(D7,DB!A:G,7,0),"")</f>
        <v>Vandalized</v>
      </c>
      <c r="K7" s="123" t="s">
        <v>39140</v>
      </c>
      <c r="L7" s="123" t="str">
        <f>IFERROR(VLOOKUP(D7,DB!A:I,9,0),"")</f>
        <v>Latis</v>
      </c>
    </row>
    <row r="8" spans="1:13">
      <c r="A8" s="123"/>
      <c r="B8" s="123" t="str">
        <f>IFERROR(VLOOKUP(D8,DB!A:K,11,0),"")</f>
        <v/>
      </c>
      <c r="C8" s="123"/>
      <c r="D8" s="123"/>
      <c r="E8" s="123"/>
      <c r="F8" s="123"/>
      <c r="G8" s="125">
        <f t="shared" ca="1" si="2"/>
        <v>45977.395187037037</v>
      </c>
      <c r="H8" s="123"/>
      <c r="I8" s="123" t="str">
        <f>IFERROR(VLOOKUP(D8,DB!A:F,6,0),"")</f>
        <v/>
      </c>
      <c r="J8" s="123" t="str">
        <f>IFERROR(VLOOKUP(D8,DB!A:G,7,0),"")</f>
        <v/>
      </c>
      <c r="K8" s="123"/>
      <c r="L8" s="123" t="str">
        <f>IFERROR(VLOOKUP(D8,DB!A:I,9,0),"")</f>
        <v/>
      </c>
    </row>
    <row r="9" spans="1:13">
      <c r="A9" s="123"/>
      <c r="B9" s="123" t="str">
        <f>IFERROR(VLOOKUP(D9,DB!A:K,11,0),"")</f>
        <v/>
      </c>
      <c r="C9" s="123"/>
      <c r="D9" s="123"/>
      <c r="E9" s="123"/>
      <c r="F9" s="123"/>
      <c r="G9" s="125">
        <f t="shared" ca="1" si="2"/>
        <v>45977.395187037037</v>
      </c>
      <c r="H9" s="123"/>
      <c r="I9" s="123" t="str">
        <f>IFERROR(VLOOKUP(D9,DB!A:F,6,0),"")</f>
        <v/>
      </c>
      <c r="J9" s="123" t="str">
        <f>IFERROR(VLOOKUP(D9,DB!A:G,7,0),"")</f>
        <v/>
      </c>
      <c r="K9" s="123"/>
      <c r="L9" s="123" t="str">
        <f>IFERROR(VLOOKUP(D9,DB!A:I,9,0),"")</f>
        <v/>
      </c>
    </row>
    <row r="10" spans="1:13" ht="15.75">
      <c r="A10" s="123"/>
      <c r="B10" s="123" t="str">
        <f>IFERROR(VLOOKUP(D10,DB!A:K,11,0),"")</f>
        <v/>
      </c>
      <c r="C10" s="123"/>
      <c r="D10" s="159"/>
      <c r="E10" s="123"/>
      <c r="F10" s="123"/>
      <c r="G10" s="125">
        <f t="shared" ca="1" si="2"/>
        <v>45977.395187037037</v>
      </c>
      <c r="H10" s="123"/>
      <c r="I10" s="123" t="str">
        <f>IFERROR(VLOOKUP(D10,DB!A:F,6,0),"")</f>
        <v/>
      </c>
      <c r="J10" s="123" t="str">
        <f>IFERROR(VLOOKUP(D10,DB!A:G,7,0),"")</f>
        <v/>
      </c>
      <c r="K10" s="123"/>
      <c r="L10" s="123" t="str">
        <f>IFERROR(VLOOKUP(D10,DB!A:I,9,0),"")</f>
        <v/>
      </c>
    </row>
    <row r="11" spans="1:13">
      <c r="A11" s="123"/>
      <c r="B11" s="123" t="str">
        <f>IFERROR(VLOOKUP(D11,DB!A:K,11,0),"")</f>
        <v/>
      </c>
      <c r="C11" s="123"/>
      <c r="D11" s="123"/>
      <c r="E11" s="123"/>
      <c r="F11" s="123"/>
      <c r="G11" s="125">
        <f t="shared" ca="1" si="2"/>
        <v>45977.395187037037</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45977.395187037037</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45977.395187037037</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45977.395187037037</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45977.395187037037</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45977.395187037037</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45977.395187037037</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45977.395187037037</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3">
        <f t="shared" ca="1" si="2"/>
        <v>45977.395187037037</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3">
        <f t="shared" ca="1" si="2"/>
        <v>45977.395187037037</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3">
        <f t="shared" ca="1" si="2"/>
        <v>45977.395187037037</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3">
        <f t="shared" ca="1" si="2"/>
        <v>45977.395187037037</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3">
        <f t="shared" ca="1" si="2"/>
        <v>45977.395187037037</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3">
        <f t="shared" ca="1" si="2"/>
        <v>45977.395187037037</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3">
        <f t="shared" ca="1" si="2"/>
        <v>45977.395187037037</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3">
        <f t="shared" ref="G26:G89" ca="1" si="3">IFERROR(NOW()-F26,"")</f>
        <v>45977.395187037037</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3">
        <f t="shared" ca="1" si="3"/>
        <v>45977.395187037037</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3">
        <f t="shared" ca="1" si="3"/>
        <v>45977.395187037037</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3">
        <f t="shared" ca="1" si="3"/>
        <v>45977.395187037037</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3">
        <f t="shared" ca="1" si="3"/>
        <v>45977.395187037037</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3">
        <f t="shared" ca="1" si="3"/>
        <v>45977.395187037037</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3">
        <f t="shared" ca="1" si="3"/>
        <v>45977.395187037037</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3"/>
        <v>45977.395187037037</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3"/>
        <v>45977.395187037037</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3"/>
        <v>45977.395187037037</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3"/>
        <v>45977.395187037037</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3"/>
        <v>45977.395187037037</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3"/>
        <v>45977.395187037037</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3"/>
        <v>45977.395187037037</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ca="1" si="3"/>
        <v>45977.395187037037</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45977.395187037037</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45977.395187037037</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45977.395187037037</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45977.395187037037</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45977.395187037037</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45977.395187037037</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45977.395187037037</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45977.395187037037</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45977.395187037037</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45977.395187037037</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45977.395187037037</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45977.395187037037</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45977.395187037037</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45977.395187037037</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45977.395187037037</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45977.395187037037</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45977.395187037037</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45977.395187037037</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45977.395187037037</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45977.395187037037</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45977.395187037037</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45977.395187037037</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45977.395187037037</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45977.395187037037</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45977.395187037037</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45977.395187037037</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45977.395187037037</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45977.395187037037</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45977.395187037037</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45977.395187037037</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45977.395187037037</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45977.395187037037</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45977.395187037037</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45977.395187037037</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45977.395187037037</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45977.395187037037</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45977.395187037037</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45977.395187037037</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45977.395187037037</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45977.395187037037</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45977.395187037037</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45977.395187037037</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45977.395187037037</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45977.395187037037</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45977.395187037037</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45977.395187037037</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45977.395187037037</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45977.395187037037</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45977.395187037037</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ref="G90:G153" ca="1" si="4">IFERROR(NOW()-F90,"")</f>
        <v>45977.395187037037</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4"/>
        <v>45977.395187037037</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4"/>
        <v>45977.395187037037</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4"/>
        <v>45977.395187037037</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4"/>
        <v>45977.395187037037</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4"/>
        <v>45977.395187037037</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4"/>
        <v>45977.395187037037</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4"/>
        <v>45977.395187037037</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4"/>
        <v>45977.395187037037</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4"/>
        <v>45977.395187037037</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4"/>
        <v>45977.395187037037</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4"/>
        <v>45977.395187037037</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4"/>
        <v>45977.395187037037</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4"/>
        <v>45977.395187037037</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ca="1" si="4"/>
        <v>45977.395187037037</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45977.395187037037</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45977.395187037037</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45977.395187037037</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45977.395187037037</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45977.395187037037</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45977.395187037037</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45977.395187037037</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45977.395187037037</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45977.395187037037</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45977.395187037037</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45977.395187037037</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45977.395187037037</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45977.395187037037</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45977.395187037037</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45977.395187037037</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45977.395187037037</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45977.395187037037</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45977.395187037037</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45977.395187037037</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45977.395187037037</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45977.395187037037</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45977.395187037037</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45977.395187037037</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45977.395187037037</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45977.395187037037</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45977.395187037037</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45977.395187037037</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45977.395187037037</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45977.395187037037</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45977.395187037037</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45977.395187037037</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45977.395187037037</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45977.395187037037</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45977.395187037037</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45977.395187037037</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45977.395187037037</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45977.395187037037</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45977.395187037037</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45977.395187037037</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45977.395187037037</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45977.395187037037</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45977.395187037037</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45977.395187037037</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45977.395187037037</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45977.395187037037</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45977.395187037037</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45977.395187037037</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45977.395187037037</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45977.395187037037</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ref="G154:G217" ca="1" si="5">IFERROR(NOW()-F154,"")</f>
        <v>45977.395187037037</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5"/>
        <v>45977.395187037037</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5"/>
        <v>45977.395187037037</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5"/>
        <v>45977.395187037037</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5"/>
        <v>45977.395187037037</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5"/>
        <v>45977.395187037037</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5"/>
        <v>45977.395187037037</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5"/>
        <v>45977.395187037037</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5"/>
        <v>45977.395187037037</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5"/>
        <v>45977.395187037037</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5"/>
        <v>45977.395187037037</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5"/>
        <v>45977.395187037037</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5"/>
        <v>45977.395187037037</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5"/>
        <v>45977.395187037037</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ca="1" si="5"/>
        <v>45977.395187037037</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45977.395187037037</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45977.395187037037</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45977.395187037037</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45977.395187037037</v>
      </c>
      <c r="H172" s="123"/>
      <c r="I172" s="123" t="str">
        <f>IFERROR(VLOOKUP(D172,DB!A:F,6,0),"")</f>
        <v/>
      </c>
      <c r="J172" s="123" t="str">
        <f>IFERROR(VLOOKUP(D172,DB!A:G,7,0),"")</f>
        <v/>
      </c>
      <c r="K172" s="123"/>
      <c r="L172" s="123" t="str">
        <f>IFERROR(VLOOKUP(D172,DB!A:I,9,0),"")</f>
        <v/>
      </c>
    </row>
    <row r="173" spans="1:12">
      <c r="A173" s="123"/>
      <c r="B173" s="123"/>
      <c r="C173" s="123"/>
      <c r="D173" s="123"/>
      <c r="E173" s="123"/>
      <c r="F173" s="123"/>
      <c r="G173" s="123"/>
      <c r="H173" s="123"/>
      <c r="I173" s="123"/>
      <c r="J173" s="123"/>
      <c r="K173" s="123"/>
      <c r="L173" s="123"/>
    </row>
    <row r="174" spans="1:12">
      <c r="A174" s="123"/>
      <c r="B174" s="123"/>
      <c r="C174" s="123"/>
      <c r="D174" s="123"/>
      <c r="E174" s="123"/>
      <c r="F174" s="123"/>
      <c r="G174" s="123"/>
      <c r="H174" s="123"/>
      <c r="I174" s="123"/>
      <c r="J174" s="123"/>
      <c r="K174" s="123"/>
      <c r="L174" s="123"/>
    </row>
    <row r="175" spans="1:12">
      <c r="A175" s="123"/>
      <c r="B175" s="123"/>
      <c r="C175" s="123"/>
      <c r="D175" s="123"/>
      <c r="E175" s="123"/>
      <c r="F175" s="123"/>
      <c r="G175" s="123"/>
      <c r="H175" s="123"/>
      <c r="I175" s="123"/>
      <c r="J175" s="123"/>
      <c r="K175" s="123"/>
      <c r="L175" s="123"/>
    </row>
    <row r="176" spans="1:12">
      <c r="A176" s="123"/>
      <c r="B176" s="123"/>
      <c r="C176" s="123"/>
      <c r="D176" s="123"/>
      <c r="E176" s="123"/>
      <c r="F176" s="123"/>
      <c r="G176" s="123"/>
      <c r="H176" s="123"/>
      <c r="I176" s="123"/>
      <c r="J176" s="123"/>
      <c r="K176" s="123"/>
      <c r="L176" s="123"/>
    </row>
    <row r="177" spans="1:12">
      <c r="A177" s="123"/>
      <c r="B177" s="123"/>
      <c r="C177" s="123"/>
      <c r="D177" s="123"/>
      <c r="E177" s="123"/>
      <c r="F177" s="123"/>
      <c r="G177" s="123"/>
      <c r="H177" s="123"/>
      <c r="I177" s="123"/>
      <c r="J177" s="123"/>
      <c r="K177" s="123"/>
      <c r="L177" s="123"/>
    </row>
    <row r="178" spans="1:12">
      <c r="A178" s="123"/>
      <c r="B178" s="123"/>
      <c r="C178" s="123"/>
      <c r="D178" s="123"/>
      <c r="E178" s="123"/>
      <c r="F178" s="123"/>
      <c r="G178" s="123"/>
      <c r="H178" s="123"/>
      <c r="I178" s="123"/>
      <c r="J178" s="123"/>
      <c r="K178" s="123"/>
      <c r="L178" s="123"/>
    </row>
    <row r="179" spans="1:12">
      <c r="A179" s="123"/>
      <c r="B179" s="123"/>
      <c r="C179" s="123"/>
      <c r="D179" s="123"/>
      <c r="E179" s="123"/>
      <c r="F179" s="123"/>
      <c r="G179" s="123"/>
      <c r="H179" s="123"/>
      <c r="I179" s="123"/>
      <c r="J179" s="123"/>
      <c r="K179" s="123"/>
      <c r="L179" s="123"/>
    </row>
    <row r="180" spans="1:12">
      <c r="A180" s="123"/>
      <c r="B180" s="123"/>
      <c r="C180" s="123"/>
      <c r="D180" s="123"/>
      <c r="E180" s="123"/>
      <c r="F180" s="123"/>
      <c r="G180" s="123"/>
      <c r="H180" s="123"/>
      <c r="I180" s="123"/>
      <c r="J180" s="123"/>
      <c r="K180" s="123"/>
      <c r="L180" s="123"/>
    </row>
    <row r="181" spans="1:12">
      <c r="A181" s="123"/>
      <c r="B181" s="123"/>
      <c r="C181" s="123"/>
      <c r="D181" s="123"/>
      <c r="E181" s="123"/>
      <c r="F181" s="123"/>
      <c r="G181" s="123"/>
      <c r="H181" s="123"/>
      <c r="I181" s="123"/>
      <c r="J181" s="123"/>
      <c r="K181" s="123"/>
      <c r="L181" s="123"/>
    </row>
    <row r="182" spans="1:12">
      <c r="A182" s="123"/>
      <c r="B182" s="123"/>
      <c r="C182" s="123"/>
      <c r="D182" s="123"/>
      <c r="E182" s="123"/>
      <c r="F182" s="123"/>
      <c r="G182" s="123"/>
      <c r="H182" s="123"/>
      <c r="I182" s="123"/>
      <c r="J182" s="123"/>
      <c r="K182" s="123"/>
      <c r="L182" s="123"/>
    </row>
    <row r="183" spans="1:12">
      <c r="A183" s="123"/>
      <c r="B183" s="123"/>
      <c r="C183" s="123"/>
      <c r="D183" s="123"/>
      <c r="E183" s="123"/>
      <c r="F183" s="123"/>
      <c r="G183" s="123"/>
      <c r="H183" s="123"/>
      <c r="I183" s="123"/>
      <c r="J183" s="123"/>
      <c r="K183" s="123"/>
      <c r="L183" s="123"/>
    </row>
    <row r="184" spans="1:12">
      <c r="A184" s="123"/>
      <c r="B184" s="123"/>
      <c r="C184" s="123"/>
      <c r="D184" s="123"/>
      <c r="E184" s="123"/>
      <c r="F184" s="123"/>
      <c r="G184" s="123"/>
      <c r="H184" s="123"/>
      <c r="I184" s="123"/>
      <c r="J184" s="123"/>
      <c r="K184" s="123"/>
      <c r="L184" s="123"/>
    </row>
    <row r="185" spans="1:12">
      <c r="A185" s="123"/>
      <c r="B185" s="123"/>
      <c r="C185" s="123"/>
      <c r="D185" s="123"/>
      <c r="E185" s="123"/>
      <c r="F185" s="123"/>
      <c r="G185" s="123"/>
      <c r="H185" s="123"/>
      <c r="I185" s="123"/>
      <c r="J185" s="123"/>
      <c r="K185" s="123"/>
      <c r="L185" s="123"/>
    </row>
    <row r="186" spans="1:12">
      <c r="A186" s="123"/>
      <c r="B186" s="123"/>
      <c r="C186" s="123"/>
      <c r="D186" s="123"/>
      <c r="E186" s="123"/>
      <c r="F186" s="123"/>
      <c r="G186" s="123"/>
      <c r="H186" s="123"/>
      <c r="I186" s="123"/>
      <c r="J186" s="123"/>
      <c r="K186" s="123"/>
      <c r="L186" s="123"/>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8" t="s">
        <v>39141</v>
      </c>
      <c r="B2" s="140" t="str">
        <f>IFERROR(VLOOKUP(D2,DB!A:K,11,0),"")</f>
        <v>R6</v>
      </c>
      <c r="C2" s="141">
        <v>1</v>
      </c>
      <c r="D2" s="140" t="s">
        <v>36429</v>
      </c>
      <c r="E2" s="123" t="s">
        <v>39021</v>
      </c>
      <c r="F2" s="142">
        <v>45977.331759259258</v>
      </c>
      <c r="G2" s="105">
        <f t="shared" ref="G2:G10" ca="1" si="0">IFERROR(NOW()-F2,"-")</f>
        <v>6.3427777778997552E-2</v>
      </c>
      <c r="H2" s="142">
        <v>45977.326006944444</v>
      </c>
      <c r="I2" s="140" t="str">
        <f>IFERROR(VLOOKUP(D2,DB!A:F,6,0),"")</f>
        <v>Generator-SG</v>
      </c>
      <c r="J2" s="140" t="str">
        <f>IFERROR(VLOOKUP(D2,DB!A:G,7,0),"")</f>
        <v>Vandalized</v>
      </c>
      <c r="K2" s="143" t="s">
        <v>39142</v>
      </c>
      <c r="L2" s="144" t="str">
        <f>IFERROR(VLOOKUP(D2,DB!A:I,9,0),"")</f>
        <v>Latis</v>
      </c>
    </row>
    <row r="3" spans="1:16382" ht="31.5" customHeight="1">
      <c r="A3" s="139" t="s">
        <v>39143</v>
      </c>
      <c r="B3" s="140" t="str">
        <f>IFERROR(VLOOKUP(D3,DB!A:K,11,0),"")</f>
        <v>R6</v>
      </c>
      <c r="C3" s="141">
        <v>1</v>
      </c>
      <c r="D3" s="140" t="s">
        <v>35372</v>
      </c>
      <c r="E3" s="123" t="s">
        <v>39021</v>
      </c>
      <c r="F3" s="142">
        <v>45977.363761574074</v>
      </c>
      <c r="G3" s="105">
        <f t="shared" ca="1" si="0"/>
        <v>3.1425462962943129E-2</v>
      </c>
      <c r="H3" s="142">
        <v>45977.357824074075</v>
      </c>
      <c r="I3" s="140" t="str">
        <f>IFERROR(VLOOKUP(D3,DB!A:F,6,0),"")</f>
        <v>SCECO</v>
      </c>
      <c r="J3" s="140" t="str">
        <f>IFERROR(VLOOKUP(D3,DB!A:G,7,0),"")</f>
        <v>Vandalized</v>
      </c>
      <c r="K3" s="143" t="s">
        <v>39144</v>
      </c>
      <c r="L3" s="144" t="str">
        <f>IFERROR(VLOOKUP(D3,DB!A:I,9,0),"")</f>
        <v>Latis</v>
      </c>
    </row>
    <row r="4" spans="1:16382" ht="31.5" customHeight="1">
      <c r="A4" s="139" t="s">
        <v>39145</v>
      </c>
      <c r="B4" s="140" t="str">
        <f>IFERROR(VLOOKUP(D4,DB!A:K,11,0),"")</f>
        <v>R6</v>
      </c>
      <c r="C4" s="141">
        <v>6</v>
      </c>
      <c r="D4" s="140" t="s">
        <v>29693</v>
      </c>
      <c r="E4" s="123"/>
      <c r="F4" s="142"/>
      <c r="G4" s="105">
        <f t="shared" ca="1" si="0"/>
        <v>45977.395187037037</v>
      </c>
      <c r="H4" s="142">
        <v>45977.377349537041</v>
      </c>
      <c r="I4" s="140" t="str">
        <f>IFERROR(VLOOKUP(D4,DB!A:F,6,0),"")</f>
        <v>SCECO</v>
      </c>
      <c r="J4" s="140" t="str">
        <f>IFERROR(VLOOKUP(D4,DB!A:G,7,0),"")</f>
        <v>Dead</v>
      </c>
      <c r="K4" s="143" t="s">
        <v>39146</v>
      </c>
      <c r="L4" s="144" t="str">
        <f>IFERROR(VLOOKUP(D4,DB!A:I,9,0),"")</f>
        <v>Latis</v>
      </c>
    </row>
    <row r="5" spans="1:16382" ht="31.5" customHeight="1">
      <c r="A5" s="139"/>
      <c r="B5" s="140" t="str">
        <f>IFERROR(VLOOKUP(D5,DB!A:K,11,0),"")</f>
        <v/>
      </c>
      <c r="C5" s="141"/>
      <c r="D5" s="140"/>
      <c r="E5" s="123"/>
      <c r="F5" s="142"/>
      <c r="G5" s="105">
        <f t="shared" ca="1" si="0"/>
        <v>45977.395187037037</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5">
        <f t="shared" ca="1" si="0"/>
        <v>45977.395187037037</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5">
        <f t="shared" ca="1" si="0"/>
        <v>45977.395187037037</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5">
        <f t="shared" ca="1" si="0"/>
        <v>45977.395187037037</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5">
        <f t="shared" ca="1" si="0"/>
        <v>45977.395187037037</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5">
        <f t="shared" ca="1" si="0"/>
        <v>45977.395187037037</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5">
        <f t="shared" ref="G11:G74" ca="1" si="1">IFERROR(NOW()-F11,"-")</f>
        <v>45977.395187037037</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5">
        <f t="shared" ca="1" si="1"/>
        <v>45977.395187037037</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5">
        <f t="shared" ca="1" si="1"/>
        <v>45977.395187037037</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5">
        <f t="shared" ca="1" si="1"/>
        <v>45977.395187037037</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5">
        <f t="shared" ca="1" si="1"/>
        <v>45977.395187037037</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5">
        <f t="shared" ca="1" si="1"/>
        <v>45977.395187037037</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5">
        <f t="shared" ca="1" si="1"/>
        <v>45977.395187037037</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5">
        <f t="shared" ca="1" si="1"/>
        <v>45977.395187037037</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5">
        <f t="shared" ca="1" si="1"/>
        <v>45977.395187037037</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5">
        <f t="shared" ca="1" si="1"/>
        <v>45977.395187037037</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5">
        <f t="shared" ca="1" si="1"/>
        <v>45977.395187037037</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5">
        <f t="shared" ca="1" si="1"/>
        <v>45977.395187037037</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5">
        <f t="shared" ca="1" si="1"/>
        <v>45977.395187037037</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5">
        <f t="shared" ca="1" si="1"/>
        <v>45977.395187037037</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5">
        <f t="shared" ca="1" si="1"/>
        <v>45977.395187037037</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5">
        <f t="shared" ca="1" si="1"/>
        <v>45977.395187037037</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5">
        <f t="shared" ca="1" si="1"/>
        <v>45977.395187037037</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5">
        <f t="shared" ca="1" si="1"/>
        <v>45977.395187037037</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5">
        <f t="shared" ca="1" si="1"/>
        <v>45977.395187037037</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5">
        <f t="shared" ca="1" si="1"/>
        <v>45977.395187037037</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5">
        <f t="shared" ca="1" si="1"/>
        <v>45977.395187037037</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5">
        <f t="shared" ca="1" si="1"/>
        <v>45977.395187037037</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5">
        <f t="shared" ca="1" si="1"/>
        <v>45977.395187037037</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5">
        <f t="shared" ca="1" si="1"/>
        <v>45977.395187037037</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5">
        <f t="shared" ca="1" si="1"/>
        <v>45977.395187037037</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5">
        <f t="shared" ca="1" si="1"/>
        <v>45977.395187037037</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5">
        <f t="shared" ca="1" si="1"/>
        <v>45977.395187037037</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5">
        <f t="shared" ca="1" si="1"/>
        <v>45977.395187037037</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5">
        <f t="shared" ca="1" si="1"/>
        <v>45977.395187037037</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5">
        <f t="shared" ca="1" si="1"/>
        <v>45977.395187037037</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5">
        <f t="shared" ca="1" si="1"/>
        <v>45977.395187037037</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5">
        <f t="shared" ca="1" si="1"/>
        <v>45977.395187037037</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5">
        <f t="shared" ca="1" si="1"/>
        <v>45977.395187037037</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5">
        <f t="shared" ca="1" si="1"/>
        <v>45977.395187037037</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5">
        <f t="shared" ca="1" si="1"/>
        <v>45977.395187037037</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5">
        <f t="shared" ca="1" si="1"/>
        <v>45977.395187037037</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5">
        <f t="shared" ca="1" si="1"/>
        <v>45977.395187037037</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5">
        <f t="shared" ca="1" si="1"/>
        <v>45977.395187037037</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5">
        <f t="shared" ca="1" si="1"/>
        <v>45977.395187037037</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5">
        <f t="shared" ca="1" si="1"/>
        <v>45977.395187037037</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5">
        <f t="shared" ca="1" si="1"/>
        <v>45977.395187037037</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5">
        <f t="shared" ca="1" si="1"/>
        <v>45977.395187037037</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5">
        <f t="shared" ca="1" si="1"/>
        <v>45977.395187037037</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5">
        <f t="shared" ca="1" si="1"/>
        <v>45977.395187037037</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5">
        <f t="shared" ca="1" si="1"/>
        <v>45977.395187037037</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5">
        <f t="shared" ca="1" si="1"/>
        <v>45977.395187037037</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5">
        <f t="shared" ca="1" si="1"/>
        <v>45977.395187037037</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5">
        <f t="shared" ca="1" si="1"/>
        <v>45977.395187037037</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5">
        <f t="shared" ca="1" si="1"/>
        <v>45977.395187037037</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5">
        <f t="shared" ca="1" si="1"/>
        <v>45977.395187037037</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5">
        <f t="shared" ca="1" si="1"/>
        <v>45977.395187037037</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5">
        <f t="shared" ca="1" si="1"/>
        <v>45977.395187037037</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5">
        <f t="shared" ca="1" si="1"/>
        <v>45977.395187037037</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5">
        <f t="shared" ca="1" si="1"/>
        <v>45977.395187037037</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5">
        <f t="shared" ca="1" si="1"/>
        <v>45977.395187037037</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5">
        <f t="shared" ca="1" si="1"/>
        <v>45977.395187037037</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5">
        <f t="shared" ca="1" si="1"/>
        <v>45977.395187037037</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5">
        <f t="shared" ca="1" si="1"/>
        <v>45977.395187037037</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5">
        <f t="shared" ca="1" si="1"/>
        <v>45977.395187037037</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5">
        <f t="shared" ca="1" si="1"/>
        <v>45977.395187037037</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5">
        <f t="shared" ca="1" si="1"/>
        <v>45977.395187037037</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5">
        <f t="shared" ca="1" si="1"/>
        <v>45977.395187037037</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5">
        <f t="shared" ca="1" si="1"/>
        <v>45977.395187037037</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5">
        <f t="shared" ca="1" si="1"/>
        <v>45977.395187037037</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5">
        <f t="shared" ref="G75:G108" ca="1" si="2">IFERROR(NOW()-F75,"-")</f>
        <v>45977.395187037037</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5">
        <f t="shared" ca="1" si="2"/>
        <v>45977.395187037037</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5">
        <f t="shared" ca="1" si="2"/>
        <v>45977.395187037037</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5">
        <f t="shared" ca="1" si="2"/>
        <v>45977.395187037037</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5">
        <f t="shared" ca="1" si="2"/>
        <v>45977.395187037037</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5">
        <f t="shared" ca="1" si="2"/>
        <v>45977.395187037037</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5">
        <f t="shared" ca="1" si="2"/>
        <v>45977.395187037037</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5">
        <f t="shared" ca="1" si="2"/>
        <v>45977.395187037037</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5">
        <f t="shared" ca="1" si="2"/>
        <v>45977.395187037037</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5">
        <f t="shared" ca="1" si="2"/>
        <v>45977.395187037037</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5">
        <f t="shared" ca="1" si="2"/>
        <v>45977.395187037037</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5">
        <f t="shared" ca="1" si="2"/>
        <v>45977.395187037037</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5">
        <f t="shared" ca="1" si="2"/>
        <v>45977.395187037037</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5">
        <f t="shared" ca="1" si="2"/>
        <v>45977.395187037037</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5">
        <f t="shared" ca="1" si="2"/>
        <v>45977.395187037037</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5">
        <f t="shared" ca="1" si="2"/>
        <v>45977.395187037037</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5">
        <f t="shared" ca="1" si="2"/>
        <v>45977.395187037037</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5">
        <f t="shared" ca="1" si="2"/>
        <v>45977.395187037037</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5">
        <f t="shared" ca="1" si="2"/>
        <v>45977.395187037037</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5">
        <f t="shared" ca="1" si="2"/>
        <v>45977.395187037037</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5">
        <f t="shared" ca="1" si="2"/>
        <v>45977.395187037037</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5">
        <f t="shared" ca="1" si="2"/>
        <v>45977.395187037037</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5">
        <f t="shared" ca="1" si="2"/>
        <v>45977.395187037037</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5">
        <f t="shared" ca="1" si="2"/>
        <v>45977.395187037037</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5">
        <f t="shared" ca="1" si="2"/>
        <v>45977.395187037037</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5">
        <f t="shared" ca="1" si="2"/>
        <v>45977.395187037037</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5">
        <f t="shared" ca="1" si="2"/>
        <v>45977.395187037037</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5">
        <f t="shared" ca="1" si="2"/>
        <v>45977.395187037037</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5">
        <f t="shared" ca="1" si="2"/>
        <v>45977.395187037037</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5">
        <f t="shared" ca="1" si="2"/>
        <v>45977.395187037037</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5">
        <f t="shared" ca="1" si="2"/>
        <v>45977.395187037037</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5">
        <f t="shared" ca="1" si="2"/>
        <v>45977.395187037037</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5">
        <f t="shared" ca="1" si="2"/>
        <v>45977.395187037037</v>
      </c>
      <c r="H107" s="142"/>
      <c r="I107" s="140" t="str">
        <f>IFERROR(VLOOKUP(D107,DB!A:F,6,0),"")</f>
        <v/>
      </c>
      <c r="J107" s="140" t="str">
        <f>IFERROR(VLOOKUP(D107,DB!A:G,7,0),"")</f>
        <v/>
      </c>
      <c r="K107" s="143"/>
      <c r="L107" s="144" t="str">
        <f>IFERROR(VLOOKUP(D107,DB!A:I,9,0),"")</f>
        <v/>
      </c>
    </row>
    <row r="108" spans="1:12" ht="31.5" customHeight="1">
      <c r="A108" s="139"/>
      <c r="B108" s="140" t="str">
        <f>IFERROR(VLOOKUP(D108,DB!A:K,11,0),"")</f>
        <v/>
      </c>
      <c r="C108" s="141"/>
      <c r="D108" s="140"/>
      <c r="E108" s="123"/>
      <c r="F108" s="142"/>
      <c r="G108" s="105">
        <f t="shared" ca="1" si="2"/>
        <v>45977.395187037037</v>
      </c>
      <c r="H108" s="142"/>
      <c r="I108" s="140" t="str">
        <f>IFERROR(VLOOKUP(D108,DB!A:F,6,0),"")</f>
        <v/>
      </c>
      <c r="J108" s="140" t="str">
        <f>IFERROR(VLOOKUP(D108,DB!A:G,7,0),"")</f>
        <v/>
      </c>
      <c r="K108" s="143"/>
      <c r="L108" s="144"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2025-11-16T06:30:48Z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